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атвееваНА.CITYHALL\Desktop\"/>
    </mc:Choice>
  </mc:AlternateContent>
  <bookViews>
    <workbookView xWindow="0" yWindow="0" windowWidth="28800" windowHeight="11232" tabRatio="763"/>
  </bookViews>
  <sheets>
    <sheet name="меню" sheetId="85" r:id="rId1"/>
    <sheet name="Показатели ХЭХ" sheetId="86" r:id="rId2"/>
    <sheet name="Расчет ХЭХ" sheetId="70" r:id="rId3"/>
  </sheets>
  <definedNames>
    <definedName name="_xlnm._FilterDatabase" localSheetId="0" hidden="1">меню!$A$4:$A$299</definedName>
    <definedName name="_xlnm._FilterDatabase" localSheetId="2" hidden="1">'Расчет ХЭХ'!$A$4:$A$356</definedName>
  </definedNames>
  <calcPr calcId="162913"/>
</workbook>
</file>

<file path=xl/calcChain.xml><?xml version="1.0" encoding="utf-8"?>
<calcChain xmlns="http://schemas.openxmlformats.org/spreadsheetml/2006/main">
  <c r="E301" i="70" l="1"/>
  <c r="E307" i="70" s="1"/>
  <c r="F301" i="70"/>
  <c r="F307" i="70" s="1"/>
  <c r="G301" i="70"/>
  <c r="G307" i="70" s="1"/>
  <c r="H301" i="70"/>
  <c r="H307" i="70" s="1"/>
  <c r="I301" i="70"/>
  <c r="I307" i="70" s="1"/>
  <c r="J301" i="70"/>
  <c r="J307" i="70" s="1"/>
  <c r="K301" i="70"/>
  <c r="K307" i="70" s="1"/>
  <c r="L301" i="70"/>
  <c r="L307" i="70" s="1"/>
  <c r="M301" i="70"/>
  <c r="M307" i="70" s="1"/>
  <c r="N301" i="70"/>
  <c r="N307" i="70" s="1"/>
  <c r="O301" i="70"/>
  <c r="O307" i="70" s="1"/>
  <c r="D301" i="70"/>
  <c r="D307" i="70" s="1"/>
  <c r="E276" i="70"/>
  <c r="E282" i="70" s="1"/>
  <c r="F276" i="70"/>
  <c r="F282" i="70" s="1"/>
  <c r="G276" i="70"/>
  <c r="G282" i="70" s="1"/>
  <c r="H276" i="70"/>
  <c r="H282" i="70" s="1"/>
  <c r="I276" i="70"/>
  <c r="I282" i="70" s="1"/>
  <c r="J276" i="70"/>
  <c r="J282" i="70" s="1"/>
  <c r="K276" i="70"/>
  <c r="K282" i="70" s="1"/>
  <c r="L276" i="70"/>
  <c r="L282" i="70" s="1"/>
  <c r="M276" i="70"/>
  <c r="M282" i="70" s="1"/>
  <c r="N276" i="70"/>
  <c r="N282" i="70" s="1"/>
  <c r="O276" i="70"/>
  <c r="O282" i="70" s="1"/>
  <c r="D276" i="70"/>
  <c r="D282" i="70" s="1"/>
  <c r="E252" i="70"/>
  <c r="E258" i="70" s="1"/>
  <c r="F252" i="70"/>
  <c r="F258" i="70" s="1"/>
  <c r="G252" i="70"/>
  <c r="G258" i="70" s="1"/>
  <c r="H252" i="70"/>
  <c r="H258" i="70" s="1"/>
  <c r="I252" i="70"/>
  <c r="I258" i="70" s="1"/>
  <c r="J252" i="70"/>
  <c r="J258" i="70" s="1"/>
  <c r="K252" i="70"/>
  <c r="K258" i="70" s="1"/>
  <c r="L252" i="70"/>
  <c r="L258" i="70" s="1"/>
  <c r="M252" i="70"/>
  <c r="M258" i="70" s="1"/>
  <c r="N252" i="70"/>
  <c r="N258" i="70" s="1"/>
  <c r="O252" i="70"/>
  <c r="O258" i="70" s="1"/>
  <c r="D252" i="70"/>
  <c r="D258" i="70" s="1"/>
  <c r="E228" i="70"/>
  <c r="E234" i="70" s="1"/>
  <c r="F228" i="70"/>
  <c r="F234" i="70" s="1"/>
  <c r="G228" i="70"/>
  <c r="G234" i="70" s="1"/>
  <c r="H228" i="70"/>
  <c r="H234" i="70" s="1"/>
  <c r="I228" i="70"/>
  <c r="I234" i="70" s="1"/>
  <c r="J228" i="70"/>
  <c r="J234" i="70" s="1"/>
  <c r="K228" i="70"/>
  <c r="K234" i="70" s="1"/>
  <c r="L228" i="70"/>
  <c r="L234" i="70" s="1"/>
  <c r="M228" i="70"/>
  <c r="M234" i="70" s="1"/>
  <c r="N228" i="70"/>
  <c r="N234" i="70" s="1"/>
  <c r="O228" i="70"/>
  <c r="O234" i="70" s="1"/>
  <c r="D228" i="70"/>
  <c r="D234" i="70" s="1"/>
  <c r="E203" i="70"/>
  <c r="E209" i="70" s="1"/>
  <c r="F203" i="70"/>
  <c r="F209" i="70" s="1"/>
  <c r="G203" i="70"/>
  <c r="G209" i="70" s="1"/>
  <c r="H203" i="70"/>
  <c r="H209" i="70" s="1"/>
  <c r="I203" i="70"/>
  <c r="I209" i="70" s="1"/>
  <c r="J203" i="70"/>
  <c r="J209" i="70" s="1"/>
  <c r="K203" i="70"/>
  <c r="K209" i="70" s="1"/>
  <c r="L203" i="70"/>
  <c r="L209" i="70" s="1"/>
  <c r="M203" i="70"/>
  <c r="M209" i="70" s="1"/>
  <c r="N203" i="70"/>
  <c r="N209" i="70" s="1"/>
  <c r="O203" i="70"/>
  <c r="O209" i="70" s="1"/>
  <c r="D203" i="70"/>
  <c r="D209" i="70" s="1"/>
  <c r="E178" i="70"/>
  <c r="E184" i="70" s="1"/>
  <c r="F178" i="70"/>
  <c r="F184" i="70" s="1"/>
  <c r="G178" i="70"/>
  <c r="G184" i="70" s="1"/>
  <c r="H178" i="70"/>
  <c r="H184" i="70" s="1"/>
  <c r="I178" i="70"/>
  <c r="I184" i="70" s="1"/>
  <c r="J178" i="70"/>
  <c r="J184" i="70" s="1"/>
  <c r="K178" i="70"/>
  <c r="K184" i="70" s="1"/>
  <c r="L178" i="70"/>
  <c r="L184" i="70" s="1"/>
  <c r="M178" i="70"/>
  <c r="M184" i="70" s="1"/>
  <c r="N178" i="70"/>
  <c r="N184" i="70" s="1"/>
  <c r="O178" i="70"/>
  <c r="O184" i="70" s="1"/>
  <c r="D178" i="70"/>
  <c r="D184" i="70" s="1"/>
  <c r="E152" i="70"/>
  <c r="E158" i="70" s="1"/>
  <c r="F152" i="70"/>
  <c r="F158" i="70" s="1"/>
  <c r="G152" i="70"/>
  <c r="G158" i="70" s="1"/>
  <c r="H152" i="70"/>
  <c r="H158" i="70" s="1"/>
  <c r="I152" i="70"/>
  <c r="I158" i="70" s="1"/>
  <c r="J152" i="70"/>
  <c r="J158" i="70" s="1"/>
  <c r="K152" i="70"/>
  <c r="K158" i="70" s="1"/>
  <c r="L152" i="70"/>
  <c r="L158" i="70" s="1"/>
  <c r="M152" i="70"/>
  <c r="M158" i="70" s="1"/>
  <c r="N152" i="70"/>
  <c r="N158" i="70" s="1"/>
  <c r="O152" i="70"/>
  <c r="O158" i="70" s="1"/>
  <c r="D152" i="70"/>
  <c r="D158" i="70" s="1"/>
  <c r="E128" i="70"/>
  <c r="E134" i="70" s="1"/>
  <c r="F128" i="70"/>
  <c r="F134" i="70" s="1"/>
  <c r="G128" i="70"/>
  <c r="G134" i="70" s="1"/>
  <c r="H128" i="70"/>
  <c r="H134" i="70" s="1"/>
  <c r="I128" i="70"/>
  <c r="I134" i="70" s="1"/>
  <c r="J128" i="70"/>
  <c r="J134" i="70" s="1"/>
  <c r="K128" i="70"/>
  <c r="K134" i="70" s="1"/>
  <c r="L128" i="70"/>
  <c r="L134" i="70" s="1"/>
  <c r="M128" i="70"/>
  <c r="M134" i="70" s="1"/>
  <c r="N128" i="70"/>
  <c r="N134" i="70" s="1"/>
  <c r="O128" i="70"/>
  <c r="O134" i="70" s="1"/>
  <c r="D128" i="70"/>
  <c r="D134" i="70" s="1"/>
  <c r="E102" i="70"/>
  <c r="E108" i="70" s="1"/>
  <c r="F102" i="70"/>
  <c r="F108" i="70" s="1"/>
  <c r="G102" i="70"/>
  <c r="G108" i="70" s="1"/>
  <c r="H102" i="70"/>
  <c r="H108" i="70" s="1"/>
  <c r="I102" i="70"/>
  <c r="I108" i="70" s="1"/>
  <c r="J102" i="70"/>
  <c r="J108" i="70" s="1"/>
  <c r="K102" i="70"/>
  <c r="K108" i="70" s="1"/>
  <c r="L102" i="70"/>
  <c r="L108" i="70" s="1"/>
  <c r="M102" i="70"/>
  <c r="M108" i="70" s="1"/>
  <c r="N102" i="70"/>
  <c r="N108" i="70" s="1"/>
  <c r="O102" i="70"/>
  <c r="O108" i="70" s="1"/>
  <c r="D102" i="70"/>
  <c r="D108" i="70" s="1"/>
  <c r="E74" i="70"/>
  <c r="E80" i="70" s="1"/>
  <c r="F74" i="70"/>
  <c r="F80" i="70" s="1"/>
  <c r="G74" i="70"/>
  <c r="G80" i="70" s="1"/>
  <c r="H74" i="70"/>
  <c r="H80" i="70" s="1"/>
  <c r="I74" i="70"/>
  <c r="I80" i="70" s="1"/>
  <c r="J74" i="70"/>
  <c r="J80" i="70" s="1"/>
  <c r="K74" i="70"/>
  <c r="K80" i="70" s="1"/>
  <c r="L74" i="70"/>
  <c r="L80" i="70" s="1"/>
  <c r="M74" i="70"/>
  <c r="M80" i="70" s="1"/>
  <c r="N74" i="70"/>
  <c r="N80" i="70" s="1"/>
  <c r="O74" i="70"/>
  <c r="O80" i="70" s="1"/>
  <c r="D74" i="70"/>
  <c r="D80" i="70" s="1"/>
  <c r="E48" i="70"/>
  <c r="E54" i="70" s="1"/>
  <c r="F48" i="70"/>
  <c r="F54" i="70" s="1"/>
  <c r="G48" i="70"/>
  <c r="G54" i="70" s="1"/>
  <c r="H48" i="70"/>
  <c r="H54" i="70" s="1"/>
  <c r="I48" i="70"/>
  <c r="I54" i="70" s="1"/>
  <c r="J48" i="70"/>
  <c r="J54" i="70" s="1"/>
  <c r="K48" i="70"/>
  <c r="K54" i="70" s="1"/>
  <c r="L48" i="70"/>
  <c r="L54" i="70" s="1"/>
  <c r="M48" i="70"/>
  <c r="M54" i="70" s="1"/>
  <c r="N48" i="70"/>
  <c r="N54" i="70" s="1"/>
  <c r="O48" i="70"/>
  <c r="O54" i="70" s="1"/>
  <c r="D48" i="70"/>
  <c r="D54" i="70" s="1"/>
  <c r="E24" i="70"/>
  <c r="E30" i="70" s="1"/>
  <c r="F24" i="70"/>
  <c r="F30" i="70" s="1"/>
  <c r="G24" i="70"/>
  <c r="G30" i="70" s="1"/>
  <c r="H24" i="70"/>
  <c r="H30" i="70" s="1"/>
  <c r="I24" i="70"/>
  <c r="I30" i="70" s="1"/>
  <c r="J24" i="70"/>
  <c r="J30" i="70" s="1"/>
  <c r="K24" i="70"/>
  <c r="K30" i="70" s="1"/>
  <c r="L24" i="70"/>
  <c r="L30" i="70" s="1"/>
  <c r="M24" i="70"/>
  <c r="M30" i="70" s="1"/>
  <c r="N24" i="70"/>
  <c r="N30" i="70" s="1"/>
  <c r="O24" i="70"/>
  <c r="O30" i="70" s="1"/>
  <c r="D24" i="70"/>
  <c r="D30" i="70" s="1"/>
  <c r="E279" i="85"/>
  <c r="E285" i="85" s="1"/>
  <c r="F279" i="85"/>
  <c r="F285" i="85" s="1"/>
  <c r="G279" i="85"/>
  <c r="G285" i="85" s="1"/>
  <c r="H279" i="85"/>
  <c r="H285" i="85" s="1"/>
  <c r="I279" i="85"/>
  <c r="I285" i="85" s="1"/>
  <c r="J279" i="85"/>
  <c r="J285" i="85" s="1"/>
  <c r="K279" i="85"/>
  <c r="K285" i="85" s="1"/>
  <c r="L279" i="85"/>
  <c r="L285" i="85" s="1"/>
  <c r="M279" i="85"/>
  <c r="M285" i="85" s="1"/>
  <c r="N279" i="85"/>
  <c r="N285" i="85" s="1"/>
  <c r="O279" i="85"/>
  <c r="O285" i="85" s="1"/>
  <c r="D279" i="85"/>
  <c r="D285" i="85" s="1"/>
  <c r="E256" i="85"/>
  <c r="E262" i="85" s="1"/>
  <c r="F256" i="85"/>
  <c r="F262" i="85" s="1"/>
  <c r="G256" i="85"/>
  <c r="G262" i="85" s="1"/>
  <c r="H256" i="85"/>
  <c r="H262" i="85" s="1"/>
  <c r="I256" i="85"/>
  <c r="I262" i="85" s="1"/>
  <c r="J256" i="85"/>
  <c r="J262" i="85" s="1"/>
  <c r="K256" i="85"/>
  <c r="K262" i="85" s="1"/>
  <c r="L256" i="85"/>
  <c r="L262" i="85" s="1"/>
  <c r="M256" i="85"/>
  <c r="M262" i="85" s="1"/>
  <c r="N256" i="85"/>
  <c r="N262" i="85" s="1"/>
  <c r="O256" i="85"/>
  <c r="O262" i="85" s="1"/>
  <c r="D256" i="85"/>
  <c r="D262" i="85" s="1"/>
  <c r="E234" i="85"/>
  <c r="E240" i="85" s="1"/>
  <c r="F234" i="85"/>
  <c r="F240" i="85" s="1"/>
  <c r="G234" i="85"/>
  <c r="G240" i="85" s="1"/>
  <c r="H234" i="85"/>
  <c r="H240" i="85" s="1"/>
  <c r="I234" i="85"/>
  <c r="I240" i="85" s="1"/>
  <c r="J234" i="85"/>
  <c r="J240" i="85" s="1"/>
  <c r="K234" i="85"/>
  <c r="K240" i="85" s="1"/>
  <c r="L234" i="85"/>
  <c r="L240" i="85" s="1"/>
  <c r="M234" i="85"/>
  <c r="M240" i="85" s="1"/>
  <c r="N234" i="85"/>
  <c r="N240" i="85" s="1"/>
  <c r="O234" i="85"/>
  <c r="O240" i="85" s="1"/>
  <c r="D234" i="85"/>
  <c r="D240" i="85" s="1"/>
  <c r="E212" i="85"/>
  <c r="E218" i="85" s="1"/>
  <c r="F212" i="85"/>
  <c r="F218" i="85" s="1"/>
  <c r="G212" i="85"/>
  <c r="G218" i="85" s="1"/>
  <c r="H212" i="85"/>
  <c r="H218" i="85" s="1"/>
  <c r="I212" i="85"/>
  <c r="I218" i="85" s="1"/>
  <c r="J212" i="85"/>
  <c r="J218" i="85" s="1"/>
  <c r="K212" i="85"/>
  <c r="K218" i="85" s="1"/>
  <c r="L212" i="85"/>
  <c r="L218" i="85" s="1"/>
  <c r="M212" i="85"/>
  <c r="M218" i="85" s="1"/>
  <c r="N212" i="85"/>
  <c r="N218" i="85" s="1"/>
  <c r="O212" i="85"/>
  <c r="O218" i="85" s="1"/>
  <c r="D212" i="85"/>
  <c r="D218" i="85" s="1"/>
  <c r="E189" i="85"/>
  <c r="E195" i="85" s="1"/>
  <c r="F189" i="85"/>
  <c r="F195" i="85" s="1"/>
  <c r="G189" i="85"/>
  <c r="G195" i="85" s="1"/>
  <c r="H189" i="85"/>
  <c r="H195" i="85" s="1"/>
  <c r="I189" i="85"/>
  <c r="I195" i="85" s="1"/>
  <c r="J189" i="85"/>
  <c r="J195" i="85" s="1"/>
  <c r="K189" i="85"/>
  <c r="K195" i="85" s="1"/>
  <c r="L189" i="85"/>
  <c r="L195" i="85" s="1"/>
  <c r="M189" i="85"/>
  <c r="M195" i="85" s="1"/>
  <c r="N189" i="85"/>
  <c r="N195" i="85" s="1"/>
  <c r="O189" i="85"/>
  <c r="O195" i="85" s="1"/>
  <c r="D189" i="85"/>
  <c r="D195" i="85" s="1"/>
  <c r="E166" i="85"/>
  <c r="E172" i="85" s="1"/>
  <c r="F166" i="85"/>
  <c r="F172" i="85" s="1"/>
  <c r="G166" i="85"/>
  <c r="G172" i="85" s="1"/>
  <c r="H166" i="85"/>
  <c r="H172" i="85" s="1"/>
  <c r="I166" i="85"/>
  <c r="I172" i="85" s="1"/>
  <c r="J166" i="85"/>
  <c r="J172" i="85" s="1"/>
  <c r="K166" i="85"/>
  <c r="K172" i="85" s="1"/>
  <c r="L166" i="85"/>
  <c r="L172" i="85" s="1"/>
  <c r="M166" i="85"/>
  <c r="M172" i="85" s="1"/>
  <c r="N166" i="85"/>
  <c r="N172" i="85" s="1"/>
  <c r="O166" i="85"/>
  <c r="O172" i="85" s="1"/>
  <c r="D166" i="85"/>
  <c r="D172" i="85" s="1"/>
  <c r="E142" i="85"/>
  <c r="E148" i="85" s="1"/>
  <c r="F142" i="85"/>
  <c r="F148" i="85" s="1"/>
  <c r="G142" i="85"/>
  <c r="G148" i="85" s="1"/>
  <c r="H142" i="85"/>
  <c r="H148" i="85" s="1"/>
  <c r="I142" i="85"/>
  <c r="I148" i="85" s="1"/>
  <c r="J142" i="85"/>
  <c r="J148" i="85" s="1"/>
  <c r="K142" i="85"/>
  <c r="K148" i="85" s="1"/>
  <c r="L142" i="85"/>
  <c r="L148" i="85" s="1"/>
  <c r="M142" i="85"/>
  <c r="M148" i="85" s="1"/>
  <c r="N142" i="85"/>
  <c r="N148" i="85" s="1"/>
  <c r="O142" i="85"/>
  <c r="O148" i="85" s="1"/>
  <c r="D142" i="85"/>
  <c r="D148" i="85" s="1"/>
  <c r="E120" i="85"/>
  <c r="E126" i="85" s="1"/>
  <c r="F120" i="85"/>
  <c r="F126" i="85" s="1"/>
  <c r="G120" i="85"/>
  <c r="G126" i="85" s="1"/>
  <c r="H120" i="85"/>
  <c r="H126" i="85" s="1"/>
  <c r="I120" i="85"/>
  <c r="I126" i="85" s="1"/>
  <c r="J120" i="85"/>
  <c r="J126" i="85" s="1"/>
  <c r="K120" i="85"/>
  <c r="K126" i="85" s="1"/>
  <c r="L120" i="85"/>
  <c r="L126" i="85" s="1"/>
  <c r="M120" i="85"/>
  <c r="M126" i="85" s="1"/>
  <c r="N120" i="85"/>
  <c r="N126" i="85" s="1"/>
  <c r="O120" i="85"/>
  <c r="O126" i="85" s="1"/>
  <c r="D120" i="85"/>
  <c r="D126" i="85" s="1"/>
  <c r="E96" i="85"/>
  <c r="E102" i="85" s="1"/>
  <c r="F96" i="85"/>
  <c r="F102" i="85" s="1"/>
  <c r="G96" i="85"/>
  <c r="G102" i="85" s="1"/>
  <c r="H96" i="85"/>
  <c r="H102" i="85" s="1"/>
  <c r="I96" i="85"/>
  <c r="I102" i="85" s="1"/>
  <c r="J96" i="85"/>
  <c r="J102" i="85" s="1"/>
  <c r="K96" i="85"/>
  <c r="K102" i="85" s="1"/>
  <c r="L96" i="85"/>
  <c r="L102" i="85" s="1"/>
  <c r="M96" i="85"/>
  <c r="M102" i="85" s="1"/>
  <c r="N96" i="85"/>
  <c r="N102" i="85" s="1"/>
  <c r="O96" i="85"/>
  <c r="O102" i="85" s="1"/>
  <c r="D96" i="85"/>
  <c r="D102" i="85" s="1"/>
  <c r="E70" i="85"/>
  <c r="E76" i="85" s="1"/>
  <c r="F70" i="85"/>
  <c r="F76" i="85" s="1"/>
  <c r="G70" i="85"/>
  <c r="G76" i="85" s="1"/>
  <c r="H70" i="85"/>
  <c r="H76" i="85" s="1"/>
  <c r="I70" i="85"/>
  <c r="I76" i="85" s="1"/>
  <c r="J70" i="85"/>
  <c r="J76" i="85" s="1"/>
  <c r="K70" i="85"/>
  <c r="K76" i="85" s="1"/>
  <c r="L70" i="85"/>
  <c r="L76" i="85" s="1"/>
  <c r="M70" i="85"/>
  <c r="M76" i="85" s="1"/>
  <c r="N70" i="85"/>
  <c r="N76" i="85" s="1"/>
  <c r="O70" i="85"/>
  <c r="O76" i="85" s="1"/>
  <c r="D70" i="85"/>
  <c r="D76" i="85" s="1"/>
  <c r="O52" i="85"/>
  <c r="E46" i="85"/>
  <c r="E52" i="85" s="1"/>
  <c r="F46" i="85"/>
  <c r="F52" i="85" s="1"/>
  <c r="G46" i="85"/>
  <c r="G52" i="85" s="1"/>
  <c r="H46" i="85"/>
  <c r="H52" i="85" s="1"/>
  <c r="I46" i="85"/>
  <c r="I52" i="85" s="1"/>
  <c r="J46" i="85"/>
  <c r="J52" i="85" s="1"/>
  <c r="K46" i="85"/>
  <c r="K52" i="85" s="1"/>
  <c r="L46" i="85"/>
  <c r="L52" i="85" s="1"/>
  <c r="M46" i="85"/>
  <c r="M52" i="85" s="1"/>
  <c r="N46" i="85"/>
  <c r="N52" i="85" s="1"/>
  <c r="O46" i="85"/>
  <c r="D46" i="85"/>
  <c r="D52" i="85" s="1"/>
  <c r="E24" i="85"/>
  <c r="F24" i="85"/>
  <c r="G24" i="85"/>
  <c r="H24" i="85"/>
  <c r="I24" i="85"/>
  <c r="J24" i="85"/>
  <c r="K24" i="85"/>
  <c r="L24" i="85"/>
  <c r="M24" i="85"/>
  <c r="N24" i="85"/>
  <c r="O24" i="85"/>
  <c r="D24" i="85"/>
  <c r="D308" i="70" l="1"/>
  <c r="N308" i="70"/>
  <c r="L308" i="70"/>
  <c r="J308" i="70"/>
  <c r="H308" i="70"/>
  <c r="F308" i="70"/>
  <c r="O308" i="70"/>
  <c r="M308" i="70"/>
  <c r="K308" i="70"/>
  <c r="I308" i="70"/>
  <c r="G308" i="70"/>
  <c r="E308" i="70"/>
  <c r="E29" i="85" l="1"/>
  <c r="F29" i="85"/>
  <c r="G29" i="85"/>
  <c r="H29" i="85"/>
  <c r="I29" i="85"/>
  <c r="J29" i="85"/>
  <c r="K29" i="85"/>
  <c r="L29" i="85"/>
  <c r="M29" i="85"/>
  <c r="N29" i="85"/>
  <c r="O29" i="85"/>
  <c r="D29" i="85"/>
  <c r="E14" i="85"/>
  <c r="F14" i="85"/>
  <c r="G14" i="85"/>
  <c r="H14" i="85"/>
  <c r="I14" i="85"/>
  <c r="J14" i="85"/>
  <c r="K14" i="85"/>
  <c r="L14" i="85"/>
  <c r="M14" i="85"/>
  <c r="N14" i="85"/>
  <c r="O14" i="85"/>
  <c r="D14" i="85"/>
  <c r="C14" i="85"/>
  <c r="C284" i="85"/>
  <c r="C279" i="85"/>
  <c r="C270" i="85"/>
  <c r="C261" i="85"/>
  <c r="C256" i="85"/>
  <c r="C248" i="85"/>
  <c r="C239" i="85"/>
  <c r="C234" i="85"/>
  <c r="C225" i="85"/>
  <c r="C217" i="85"/>
  <c r="C212" i="85"/>
  <c r="C203" i="85"/>
  <c r="C194" i="85"/>
  <c r="C189" i="85"/>
  <c r="C179" i="85"/>
  <c r="C171" i="85"/>
  <c r="C166" i="85"/>
  <c r="C157" i="85"/>
  <c r="C147" i="85"/>
  <c r="C142" i="85"/>
  <c r="C134" i="85"/>
  <c r="C125" i="85"/>
  <c r="C120" i="85"/>
  <c r="C110" i="85"/>
  <c r="C101" i="85"/>
  <c r="C96" i="85"/>
  <c r="C86" i="85"/>
  <c r="C75" i="85"/>
  <c r="C70" i="85"/>
  <c r="C60" i="85"/>
  <c r="C51" i="85"/>
  <c r="C46" i="85"/>
  <c r="C38" i="85"/>
  <c r="C29" i="85"/>
  <c r="C24" i="85"/>
  <c r="C306" i="70"/>
  <c r="C301" i="70"/>
  <c r="C292" i="70"/>
  <c r="C281" i="70"/>
  <c r="C276" i="70"/>
  <c r="C268" i="70"/>
  <c r="C257" i="70"/>
  <c r="C252" i="70"/>
  <c r="C243" i="70"/>
  <c r="C233" i="70"/>
  <c r="C228" i="70"/>
  <c r="C219" i="70"/>
  <c r="C208" i="70"/>
  <c r="C203" i="70"/>
  <c r="C193" i="70"/>
  <c r="C183" i="70"/>
  <c r="C178" i="70"/>
  <c r="C169" i="70"/>
  <c r="C157" i="70"/>
  <c r="C152" i="70"/>
  <c r="C144" i="70"/>
  <c r="C133" i="70"/>
  <c r="C128" i="70"/>
  <c r="C118" i="70"/>
  <c r="C107" i="70"/>
  <c r="C102" i="70"/>
  <c r="C92" i="70"/>
  <c r="C79" i="70"/>
  <c r="C74" i="70"/>
  <c r="C64" i="70"/>
  <c r="C53" i="70"/>
  <c r="C48" i="70"/>
  <c r="C40" i="70"/>
  <c r="C29" i="70"/>
  <c r="C24" i="70"/>
  <c r="C14" i="70"/>
  <c r="E321" i="70"/>
  <c r="F321" i="70"/>
  <c r="G321" i="70"/>
  <c r="H321" i="70"/>
  <c r="I321" i="70"/>
  <c r="J321" i="70"/>
  <c r="K321" i="70"/>
  <c r="L321" i="70"/>
  <c r="M321" i="70"/>
  <c r="N321" i="70"/>
  <c r="O321" i="70"/>
  <c r="D321" i="70"/>
  <c r="G316" i="70"/>
  <c r="F8" i="86" s="1"/>
  <c r="H316" i="70"/>
  <c r="G8" i="86" s="1"/>
  <c r="I316" i="70"/>
  <c r="H8" i="86" s="1"/>
  <c r="J316" i="70"/>
  <c r="I8" i="86" s="1"/>
  <c r="K316" i="70"/>
  <c r="J8" i="86" s="1"/>
  <c r="L316" i="70"/>
  <c r="K8" i="86" s="1"/>
  <c r="M316" i="70"/>
  <c r="L8" i="86" s="1"/>
  <c r="N316" i="70"/>
  <c r="M8" i="86" s="1"/>
  <c r="O316" i="70"/>
  <c r="N8" i="86" s="1"/>
  <c r="D316" i="70"/>
  <c r="C8" i="86" s="1"/>
  <c r="E326" i="70"/>
  <c r="F326" i="70"/>
  <c r="G326" i="70"/>
  <c r="H326" i="70"/>
  <c r="I326" i="70"/>
  <c r="J326" i="70"/>
  <c r="K326" i="70"/>
  <c r="L326" i="70"/>
  <c r="M326" i="70"/>
  <c r="N326" i="70"/>
  <c r="O326" i="70"/>
  <c r="D326" i="70"/>
  <c r="H311" i="70"/>
  <c r="G5" i="86" s="1"/>
  <c r="G14" i="86" s="1"/>
  <c r="I311" i="70"/>
  <c r="H5" i="86" s="1"/>
  <c r="J311" i="70"/>
  <c r="I5" i="86" s="1"/>
  <c r="K311" i="70"/>
  <c r="J5" i="86" s="1"/>
  <c r="J14" i="86" s="1"/>
  <c r="L311" i="70"/>
  <c r="K5" i="86" s="1"/>
  <c r="K14" i="86" s="1"/>
  <c r="M311" i="70"/>
  <c r="L5" i="86" s="1"/>
  <c r="N311" i="70"/>
  <c r="M5" i="86" s="1"/>
  <c r="O311" i="70"/>
  <c r="N5" i="86" s="1"/>
  <c r="N14" i="86" s="1"/>
  <c r="D311" i="70"/>
  <c r="C5" i="86" s="1"/>
  <c r="C14" i="86" s="1"/>
  <c r="E311" i="70"/>
  <c r="D5" i="86" s="1"/>
  <c r="M14" i="86" l="1"/>
  <c r="I14" i="86"/>
  <c r="D14" i="86"/>
  <c r="L14" i="86"/>
  <c r="H14" i="86"/>
  <c r="D30" i="85"/>
  <c r="D286" i="85" s="1"/>
  <c r="N30" i="85"/>
  <c r="N286" i="85" s="1"/>
  <c r="L30" i="85"/>
  <c r="L286" i="85" s="1"/>
  <c r="J30" i="85"/>
  <c r="J286" i="85" s="1"/>
  <c r="H30" i="85"/>
  <c r="H286" i="85" s="1"/>
  <c r="F30" i="85"/>
  <c r="F286" i="85" s="1"/>
  <c r="O30" i="85"/>
  <c r="O286" i="85" s="1"/>
  <c r="M30" i="85"/>
  <c r="M286" i="85" s="1"/>
  <c r="K30" i="85"/>
  <c r="K286" i="85" s="1"/>
  <c r="I30" i="85"/>
  <c r="I286" i="85" s="1"/>
  <c r="G30" i="85"/>
  <c r="G286" i="85" s="1"/>
  <c r="E30" i="85"/>
  <c r="E286" i="85" s="1"/>
  <c r="E340" i="70"/>
  <c r="E337" i="70"/>
  <c r="E316" i="70"/>
  <c r="D8" i="86" s="1"/>
  <c r="G311" i="70"/>
  <c r="F5" i="86" s="1"/>
  <c r="F14" i="86" s="1"/>
  <c r="E334" i="70"/>
  <c r="F316" i="70"/>
  <c r="E8" i="86" s="1"/>
  <c r="F311" i="70"/>
  <c r="E5" i="86" s="1"/>
  <c r="E14" i="86" l="1"/>
  <c r="D330" i="70"/>
  <c r="E330" i="70"/>
  <c r="F330" i="70"/>
  <c r="G330" i="70"/>
  <c r="H330" i="70"/>
  <c r="I330" i="70"/>
  <c r="J330" i="70"/>
  <c r="K330" i="70"/>
  <c r="L330" i="70"/>
  <c r="M330" i="70"/>
  <c r="N330" i="70"/>
  <c r="O330" i="70"/>
  <c r="E324" i="70"/>
  <c r="F324" i="70"/>
  <c r="G324" i="70"/>
  <c r="H324" i="70"/>
  <c r="I324" i="70"/>
  <c r="J324" i="70"/>
  <c r="K324" i="70"/>
  <c r="L324" i="70"/>
  <c r="M324" i="70"/>
  <c r="N324" i="70"/>
  <c r="O324" i="70"/>
  <c r="D324" i="70"/>
  <c r="D319" i="70"/>
  <c r="D314" i="70"/>
  <c r="E322" i="70"/>
  <c r="E325" i="70" s="1"/>
  <c r="F322" i="70"/>
  <c r="F325" i="70" s="1"/>
  <c r="G322" i="70"/>
  <c r="G325" i="70" s="1"/>
  <c r="H322" i="70"/>
  <c r="H325" i="70" s="1"/>
  <c r="I322" i="70"/>
  <c r="I325" i="70" s="1"/>
  <c r="J322" i="70"/>
  <c r="J325" i="70" s="1"/>
  <c r="K322" i="70"/>
  <c r="K325" i="70" s="1"/>
  <c r="L322" i="70"/>
  <c r="L325" i="70" s="1"/>
  <c r="M322" i="70"/>
  <c r="M325" i="70" s="1"/>
  <c r="N322" i="70"/>
  <c r="N325" i="70" s="1"/>
  <c r="O322" i="70"/>
  <c r="O325" i="70" s="1"/>
  <c r="E341" i="70"/>
  <c r="D322" i="70"/>
  <c r="D325" i="70" s="1"/>
  <c r="E323" i="70" l="1"/>
  <c r="D323" i="70"/>
  <c r="F323" i="70"/>
  <c r="E317" i="70"/>
  <c r="F317" i="70"/>
  <c r="E9" i="86" s="1"/>
  <c r="E10" i="86" s="1"/>
  <c r="G317" i="70"/>
  <c r="F9" i="86" s="1"/>
  <c r="F10" i="86" s="1"/>
  <c r="H317" i="70"/>
  <c r="G9" i="86" s="1"/>
  <c r="G10" i="86" s="1"/>
  <c r="I317" i="70"/>
  <c r="H9" i="86" s="1"/>
  <c r="H10" i="86" s="1"/>
  <c r="K317" i="70"/>
  <c r="J9" i="86" s="1"/>
  <c r="J10" i="86" s="1"/>
  <c r="L317" i="70"/>
  <c r="K9" i="86" s="1"/>
  <c r="K10" i="86" s="1"/>
  <c r="M317" i="70"/>
  <c r="L9" i="86" s="1"/>
  <c r="L10" i="86" s="1"/>
  <c r="N317" i="70"/>
  <c r="M9" i="86" s="1"/>
  <c r="M10" i="86" s="1"/>
  <c r="J317" i="70"/>
  <c r="I9" i="86" s="1"/>
  <c r="I10" i="86" s="1"/>
  <c r="O317" i="70"/>
  <c r="N9" i="86" s="1"/>
  <c r="N10" i="86" s="1"/>
  <c r="E312" i="70"/>
  <c r="F312" i="70"/>
  <c r="G312" i="70"/>
  <c r="H312" i="70"/>
  <c r="I312" i="70"/>
  <c r="J312" i="70"/>
  <c r="K312" i="70"/>
  <c r="L312" i="70"/>
  <c r="M312" i="70"/>
  <c r="N312" i="70"/>
  <c r="O312" i="70"/>
  <c r="D317" i="70"/>
  <c r="C9" i="86" s="1"/>
  <c r="C10" i="86" s="1"/>
  <c r="D9" i="86" l="1"/>
  <c r="D10" i="86" s="1"/>
  <c r="E320" i="70"/>
  <c r="E338" i="70"/>
  <c r="D327" i="70" l="1"/>
  <c r="D331" i="70" s="1"/>
  <c r="D312" i="70"/>
  <c r="E315" i="70"/>
  <c r="I315" i="70"/>
  <c r="J315" i="70"/>
  <c r="K315" i="70"/>
  <c r="L315" i="70"/>
  <c r="M315" i="70"/>
  <c r="N315" i="70"/>
  <c r="O315" i="70"/>
  <c r="H315" i="70"/>
  <c r="E314" i="70"/>
  <c r="F314" i="70"/>
  <c r="G314" i="70"/>
  <c r="H314" i="70"/>
  <c r="I314" i="70"/>
  <c r="J314" i="70"/>
  <c r="K314" i="70"/>
  <c r="L314" i="70"/>
  <c r="M314" i="70"/>
  <c r="N314" i="70"/>
  <c r="O314" i="70"/>
  <c r="L320" i="70"/>
  <c r="M320" i="70"/>
  <c r="N320" i="70"/>
  <c r="O320" i="70"/>
  <c r="D320" i="70"/>
  <c r="F320" i="70"/>
  <c r="I320" i="70"/>
  <c r="J320" i="70"/>
  <c r="K320" i="70"/>
  <c r="E319" i="70"/>
  <c r="F319" i="70"/>
  <c r="G319" i="70"/>
  <c r="H319" i="70"/>
  <c r="I319" i="70"/>
  <c r="J319" i="70"/>
  <c r="K319" i="70"/>
  <c r="L319" i="70"/>
  <c r="M319" i="70"/>
  <c r="N319" i="70"/>
  <c r="O319" i="70"/>
  <c r="H320" i="70"/>
  <c r="E327" i="70"/>
  <c r="E331" i="70" s="1"/>
  <c r="F327" i="70"/>
  <c r="F331" i="70" s="1"/>
  <c r="G327" i="70"/>
  <c r="G331" i="70" s="1"/>
  <c r="H327" i="70"/>
  <c r="H331" i="70" s="1"/>
  <c r="I327" i="70"/>
  <c r="I331" i="70" s="1"/>
  <c r="J327" i="70"/>
  <c r="J331" i="70" s="1"/>
  <c r="K327" i="70"/>
  <c r="K331" i="70" s="1"/>
  <c r="L327" i="70"/>
  <c r="L331" i="70" s="1"/>
  <c r="M327" i="70"/>
  <c r="M331" i="70" s="1"/>
  <c r="N327" i="70"/>
  <c r="N331" i="70" s="1"/>
  <c r="O327" i="70"/>
  <c r="O331" i="70" s="1"/>
  <c r="E335" i="70"/>
  <c r="D328" i="70" l="1"/>
  <c r="E313" i="70"/>
  <c r="G315" i="70"/>
  <c r="E328" i="70"/>
  <c r="D318" i="70"/>
  <c r="F313" i="70"/>
  <c r="F315" i="70"/>
  <c r="F318" i="70"/>
  <c r="E318" i="70"/>
  <c r="G320" i="70"/>
  <c r="D313" i="70"/>
  <c r="D315" i="70"/>
  <c r="F328" i="70"/>
</calcChain>
</file>

<file path=xl/sharedStrings.xml><?xml version="1.0" encoding="utf-8"?>
<sst xmlns="http://schemas.openxmlformats.org/spreadsheetml/2006/main" count="1055" uniqueCount="266">
  <si>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</si>
  <si>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</si>
  <si>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</si>
  <si>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</si>
  <si>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</si>
  <si>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</si>
  <si>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</si>
  <si>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</si>
  <si>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Зеленый горошек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</si>
  <si>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</si>
  <si>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</si>
  <si>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</si>
  <si>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</si>
  <si>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</si>
  <si>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</si>
  <si>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</si>
  <si>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</si>
  <si>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</si>
  <si>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</si>
  <si>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Всего за Пятница-2</t>
  </si>
  <si>
    <t>Итого за Обед</t>
  </si>
  <si>
    <t>Итого за _Завтрак</t>
  </si>
  <si>
    <t>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</si>
  <si>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</si>
  <si>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</si>
  <si>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</si>
  <si>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</si>
  <si>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</si>
  <si>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</si>
  <si>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</si>
  <si>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</si>
  <si>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</si>
  <si>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</si>
  <si>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</si>
  <si>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</si>
  <si>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</si>
  <si>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</si>
  <si>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</si>
  <si>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</si>
  <si>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</si>
  <si>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</si>
  <si>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</si>
  <si>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</si>
  <si>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</si>
  <si>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Итого</t>
  </si>
  <si>
    <t>Макаронные изделия отварные</t>
  </si>
  <si>
    <t>Салат из свеклы с зелёным горошком</t>
  </si>
  <si>
    <t>Каша вязкая  молочная из овсяной крупы</t>
  </si>
  <si>
    <t>Картофельное пюре</t>
  </si>
  <si>
    <t>Запеканка творожная</t>
  </si>
  <si>
    <t>Огурец соленый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</si>
  <si>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</si>
  <si>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</si>
  <si>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</si>
  <si>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</si>
  <si>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</si>
  <si>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>завтрак</t>
  </si>
  <si>
    <t>20 % Нормы СанПиН</t>
  </si>
  <si>
    <t>второй завтрак</t>
  </si>
  <si>
    <t xml:space="preserve">Выполнение СанПиН, % от суточной нормы </t>
  </si>
  <si>
    <t>обед</t>
  </si>
  <si>
    <t>Итого за обеды</t>
  </si>
  <si>
    <t>полдник</t>
  </si>
  <si>
    <t>Среднее значение за обеды</t>
  </si>
  <si>
    <t>ужин</t>
  </si>
  <si>
    <t>30 % Норма СанПиН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</si>
  <si>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</si>
  <si>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</si>
  <si>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</si>
  <si>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60 % Норма СанПиН </t>
  </si>
  <si>
    <t>масса порций</t>
  </si>
  <si>
    <t>Норма СанПиН</t>
  </si>
  <si>
    <t>Печенье</t>
  </si>
  <si>
    <t>Чай с лимоном</t>
  </si>
  <si>
    <t>Батон нарезной из муки в/с</t>
  </si>
  <si>
    <t>Зефир</t>
  </si>
  <si>
    <t>Пастила</t>
  </si>
  <si>
    <t>Бутерброд с отварными мясными продуктами, говядина 24</t>
  </si>
  <si>
    <t>Бутерброд с отварными мясными продуктами, хлеб пшеничный 36</t>
  </si>
  <si>
    <t>Чай с сахаром 200 г (сахар 10 г.)</t>
  </si>
  <si>
    <t>Салат из моркови, яблок и апельсинов 100</t>
  </si>
  <si>
    <t>Гуляш из говядины, 50/50</t>
  </si>
  <si>
    <t>Сыр порционный</t>
  </si>
  <si>
    <t>Кофейный напиток с молоком</t>
  </si>
  <si>
    <t>Винегрет овощной</t>
  </si>
  <si>
    <t>Соус сметанный</t>
  </si>
  <si>
    <t>Компот из сухофруктов (яблоки сушеные)</t>
  </si>
  <si>
    <t>Полдник</t>
  </si>
  <si>
    <t>Итого за Полдник</t>
  </si>
  <si>
    <t>Овощи натуральные свежие (огурцы)</t>
  </si>
  <si>
    <t>Рис отварной</t>
  </si>
  <si>
    <t>Какао с молоком</t>
  </si>
  <si>
    <t>Салат из белокачанной капусты с яблоками</t>
  </si>
  <si>
    <t>Жаркое по-домашнему (грудки кур.) адапт.рецепт</t>
  </si>
  <si>
    <t>Компот из свежих груш</t>
  </si>
  <si>
    <t>Фрукты (мандарины),  потери 15%</t>
  </si>
  <si>
    <t>Пудинг творожный</t>
  </si>
  <si>
    <t>Йогурт</t>
  </si>
  <si>
    <t>Котлета «Медвежья лапка»</t>
  </si>
  <si>
    <t>Соус сметанный с томатом</t>
  </si>
  <si>
    <t>Рагу из овощей</t>
  </si>
  <si>
    <t>Компот из черной смородины</t>
  </si>
  <si>
    <t>Овощи натуральные свежие (помидоры)</t>
  </si>
  <si>
    <t>Куриное филе запеченое (грудка кур.)</t>
  </si>
  <si>
    <t>Капуста тушеная</t>
  </si>
  <si>
    <t>Салат из моркови с яблоками и клюквой</t>
  </si>
  <si>
    <t>Рассольник ленинградский на курином бульоне (тушка курицы)</t>
  </si>
  <si>
    <t>Котлеты рыбные (минтай тушка) без соуса</t>
  </si>
  <si>
    <t>Компот из свежих яблок</t>
  </si>
  <si>
    <t>Горошек зеленый</t>
  </si>
  <si>
    <t>Омлет натуральный</t>
  </si>
  <si>
    <t>Фрукты (апельсины)</t>
  </si>
  <si>
    <t>Котлеты рубленные из птицы  (курица тушка)</t>
  </si>
  <si>
    <t>День/неделя: Суббота-1</t>
  </si>
  <si>
    <t>Плов из птицы (грудки кур)</t>
  </si>
  <si>
    <t>Всего за Суббота-1</t>
  </si>
  <si>
    <t>Каша жидкая молочная из пшённой крупы</t>
  </si>
  <si>
    <t>Салат из свеклы c огурцами солеными</t>
  </si>
  <si>
    <t>Плов из отварной говядины (мясо нежирных сортов)</t>
  </si>
  <si>
    <t>Овощи припущенные с маслом</t>
  </si>
  <si>
    <t>Соус абрикосовый</t>
  </si>
  <si>
    <t>Салат из моркови с курагой</t>
  </si>
  <si>
    <t>Птица (грудки кур.), тушенные в соусе с овощами</t>
  </si>
  <si>
    <t>Омлет с сыром запеченный</t>
  </si>
  <si>
    <t>Суп крестьянский с крупой на курином бульоне (кур.тушка)</t>
  </si>
  <si>
    <t>День/неделя: Суббота-2</t>
  </si>
  <si>
    <t>Макароны  отварные с сыром</t>
  </si>
  <si>
    <t>Всего за Суббота-2</t>
  </si>
  <si>
    <t>Итого за полдники</t>
  </si>
  <si>
    <t>Среднее значение за полдники</t>
  </si>
  <si>
    <t>10% Норма СанПиН</t>
  </si>
  <si>
    <t>173М</t>
  </si>
  <si>
    <t>4М</t>
  </si>
  <si>
    <t>15М</t>
  </si>
  <si>
    <t>379М/ссж</t>
  </si>
  <si>
    <t>88М</t>
  </si>
  <si>
    <t>269М</t>
  </si>
  <si>
    <t>Биточки особые (свино-говяжьи б/к)</t>
  </si>
  <si>
    <t>330М</t>
  </si>
  <si>
    <t>309М/ссж</t>
  </si>
  <si>
    <t>349М/ссж</t>
  </si>
  <si>
    <t>71М</t>
  </si>
  <si>
    <t>260М/ссж</t>
  </si>
  <si>
    <t>302М/ссж</t>
  </si>
  <si>
    <t>382М/ссж</t>
  </si>
  <si>
    <t>46М</t>
  </si>
  <si>
    <t>102М</t>
  </si>
  <si>
    <t>259М/ссж</t>
  </si>
  <si>
    <t>342М/ссж</t>
  </si>
  <si>
    <t>241К</t>
  </si>
  <si>
    <t>386М</t>
  </si>
  <si>
    <t>376М/ссж</t>
  </si>
  <si>
    <t>94К/ссж</t>
  </si>
  <si>
    <t>82М/ссж</t>
  </si>
  <si>
    <t>331М</t>
  </si>
  <si>
    <t>184К</t>
  </si>
  <si>
    <t>457К</t>
  </si>
  <si>
    <t>320К</t>
  </si>
  <si>
    <t>321М/ссж</t>
  </si>
  <si>
    <t>60М</t>
  </si>
  <si>
    <t>96М</t>
  </si>
  <si>
    <t>234М</t>
  </si>
  <si>
    <t>312М/ссж</t>
  </si>
  <si>
    <t>22К</t>
  </si>
  <si>
    <t>210М</t>
  </si>
  <si>
    <t>377М/ссж</t>
  </si>
  <si>
    <t>67М/ссж</t>
  </si>
  <si>
    <t>99М</t>
  </si>
  <si>
    <t>294М</t>
  </si>
  <si>
    <t>291М</t>
  </si>
  <si>
    <t>182М/ссж</t>
  </si>
  <si>
    <t>83К</t>
  </si>
  <si>
    <t>103М</t>
  </si>
  <si>
    <t>245М/330М</t>
  </si>
  <si>
    <t>244М/ссж</t>
  </si>
  <si>
    <t>53М/ссж</t>
  </si>
  <si>
    <t>93М</t>
  </si>
  <si>
    <t>136/М/ссж</t>
  </si>
  <si>
    <t>223М/ссж</t>
  </si>
  <si>
    <t>326М</t>
  </si>
  <si>
    <t>63М/ссж</t>
  </si>
  <si>
    <t>151К/ссж</t>
  </si>
  <si>
    <t>255М/332М</t>
  </si>
  <si>
    <t>171М/ссж</t>
  </si>
  <si>
    <t>70М</t>
  </si>
  <si>
    <t>292М/ссж</t>
  </si>
  <si>
    <t>63К</t>
  </si>
  <si>
    <t>84М/ссж</t>
  </si>
  <si>
    <t>233М/328М/ссж</t>
  </si>
  <si>
    <t>231К</t>
  </si>
  <si>
    <t>98М/ссж</t>
  </si>
  <si>
    <t xml:space="preserve">Йогурт </t>
  </si>
  <si>
    <t>Фрукты (мандарины)</t>
  </si>
  <si>
    <t xml:space="preserve">Фрукты (яблоки) </t>
  </si>
  <si>
    <t xml:space="preserve">Суп картофельный с бобовыми на курином бульоне </t>
  </si>
  <si>
    <t xml:space="preserve">Чай с сахаром </t>
  </si>
  <si>
    <t>Уха Ростовская (горбуша)</t>
  </si>
  <si>
    <t>Фрукты (яблоки)</t>
  </si>
  <si>
    <t>Бефстроганов из отварной говядины, 50/50</t>
  </si>
  <si>
    <t>Фрукты (яблоки) потери 5%</t>
  </si>
  <si>
    <t>Гуляш из говядины</t>
  </si>
  <si>
    <t>Суп картофельный с макаронными изделиями на мясо-костном б-не (говядина обработка)</t>
  </si>
  <si>
    <t>Бефстроганов из отварной говядины</t>
  </si>
  <si>
    <t>Печень по- строгановски</t>
  </si>
  <si>
    <t>Рыба запеченая под молочным соусом (минтай тушка), потери 40%</t>
  </si>
  <si>
    <t>269М/330М</t>
  </si>
  <si>
    <t>Котлета «Медвежья лапка» с соусом томатно/сметанным, 80/30</t>
  </si>
  <si>
    <t>ттк бн/331М</t>
  </si>
  <si>
    <t>320К/330М</t>
  </si>
  <si>
    <t>234М/330М</t>
  </si>
  <si>
    <t>294М/330М</t>
  </si>
  <si>
    <t>223М/ссж/326М</t>
  </si>
  <si>
    <t>Запеканка творожная с соусом абрикосовым, 170/30</t>
  </si>
  <si>
    <t xml:space="preserve">Компот из сухофруктов </t>
  </si>
  <si>
    <t xml:space="preserve">Батон нарезной </t>
  </si>
  <si>
    <t xml:space="preserve">Плов из отварной говядины </t>
  </si>
  <si>
    <t>Подгарнировка из свежих овощей  (огурцы)</t>
  </si>
  <si>
    <t>204М/ссж</t>
  </si>
  <si>
    <t>Бутерброд с отварной говядиной 24/36</t>
  </si>
  <si>
    <t>Биточки особые с соусом сметанным 80/30</t>
  </si>
  <si>
    <t>Подгарнировка из огурцов свежих</t>
  </si>
  <si>
    <t>Жаркое по-домашнему с курицей</t>
  </si>
  <si>
    <t>Салат Мозаика</t>
  </si>
  <si>
    <t>Котлета из мяса и печени «Медвежья лапка» с соусом сметанно/томатным 80/30</t>
  </si>
  <si>
    <t>Подгарнировка из помидоров свежих</t>
  </si>
  <si>
    <t>Куриное филе запеченое с соусом сметанным 80/30</t>
  </si>
  <si>
    <t>Котлеты рыбные (минтай) с соусом сметанным 80/30</t>
  </si>
  <si>
    <t>Подгарнировка из зеленого горошка</t>
  </si>
  <si>
    <t>Котлеты рубленные из птицы  (курица) с соусом сметанно/томатным 80/30</t>
  </si>
  <si>
    <t>Бутерброд с говядиной отварной 24/36</t>
  </si>
  <si>
    <t>Котлеты рубленные из птицы  (куриные) с соусом сметанным</t>
  </si>
  <si>
    <t>Подгарнировка из огурцов соленых</t>
  </si>
  <si>
    <t>Птица (грудки куриные), тушенная в соусе с овощами</t>
  </si>
  <si>
    <t xml:space="preserve">Салат из моркови, яблок и апельсинов </t>
  </si>
  <si>
    <t>Рыба запеченая под молочным соусом (минтай)</t>
  </si>
  <si>
    <t>Подгарнировка из горошка зеленого</t>
  </si>
  <si>
    <t>Плов из птицы (грудки куриные)</t>
  </si>
  <si>
    <t>Возраст 12-18 лет</t>
  </si>
  <si>
    <t>Сезон осенне-зимний</t>
  </si>
  <si>
    <t>Показатели</t>
  </si>
  <si>
    <t>Показатели  химико-энергетических типового 12-ти дневного основного меню (организованного питания) для обучающихся общеобразовательных организаций Калинградской области</t>
  </si>
  <si>
    <t>Итого за завтрак, обед, полдник</t>
  </si>
  <si>
    <t>Среднее значение завтрак, обед, полдник</t>
  </si>
  <si>
    <t xml:space="preserve">Потребность в пищевых веществах и энергии для возраста 12-18 лет по СанПиН 2.3/2.4. 3590 </t>
  </si>
  <si>
    <t>Вариант реализации 12-ти дневного типового основного меню (организованного питания) для обучающихся общеобразовательных организаций Калинградской области</t>
  </si>
  <si>
    <t>Щи из свежей капусты с картофелем со сметаной (на м/к бульоне), 240/10</t>
  </si>
  <si>
    <t>Борщ из свежей капусты с карт. на костном бульоне со сметаной, 240/10</t>
  </si>
  <si>
    <t>Суп из овощей на курином б-не со сметаной, 240/10</t>
  </si>
  <si>
    <t>Щи по-уральски (с пшенной крупой) на кур.б-не, 240/10</t>
  </si>
  <si>
    <t>Борщ с фасолью и картофелем со сметаной, 240/10</t>
  </si>
  <si>
    <t>*** М</t>
  </si>
  <si>
    <t>***К</t>
  </si>
  <si>
    <t>При подготовке меню были использованы:</t>
  </si>
  <si>
    <t>Сборник рецептур на продукцию для обучающихся во всех образовательных учреждениях / Под ред. М.П. Могильного и В.А. Тутельяна. – М.: ДеЛи плюс, 2017.</t>
  </si>
  <si>
    <t>Сборник рецептур блюд и кулинарных изделий для обучающихся образовательных организаций / Под ред. В.Р. Кучмы – М.: Издатель Научный центр здоровья детей, 2016.</t>
  </si>
  <si>
    <t>Омлет с сыром</t>
  </si>
  <si>
    <t xml:space="preserve">Сыр порционный (Пошехонский 26%) </t>
  </si>
  <si>
    <t>Пудинг творожный с йогуртом  (2,5%), 140/30</t>
  </si>
  <si>
    <t>Щи из свежей капусты с картофелем со сметаной (15%) (на м/к бульоне), 240/10</t>
  </si>
  <si>
    <t>Борщ из свежей капусты с карт. на костном бульоне со сметаной  (15%) , 240/10</t>
  </si>
  <si>
    <t>Суп из овощей на курином б-не со сметаной  (15%) , 240/10</t>
  </si>
  <si>
    <t>Борщ с фасолью и картофелем со сметаной  (15%) , 240/10</t>
  </si>
  <si>
    <t>Кофейный напиток с молоком (молоко 2,5%)</t>
  </si>
  <si>
    <t>Какао с молоком  (молоко 2,5%)</t>
  </si>
  <si>
    <t>Кофейный напиток с молоком  (молоко 2,5%)</t>
  </si>
  <si>
    <t>Йогурт (2,5%)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</si>
</sst>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2"/>
    </font>
    <font>
      <b/>
      <sz val="11"/>
      <name val="Times New Roman"/>
      <family val="1"/>
      <charset val="204"/>
    </font>
    <font>
      <sz val="10"/>
      <name val="Times New Roman"/>
      <family val="2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2"/>
    </font>
    <font>
      <sz val="7"/>
      <color theme="1"/>
      <name val="Times New Roman"/>
      <family val="2"/>
    </font>
    <font>
      <sz val="7"/>
      <name val="Times New Roman"/>
      <family val="2"/>
    </font>
    <font>
      <sz val="8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FD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0" fillId="0" borderId="0" xfId="0"/>
    <xf numFmtId="0" fontId="7" fillId="0" borderId="0" xfId="0" applyNumberFormat="1" applyFont="1" applyAlignment="1">
      <alignment horizontal="left" vertical="center" wrapText="1"/>
    </xf>
    <xf numFmtId="165" fontId="12" fillId="0" borderId="1" xfId="1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5" borderId="1" xfId="12" applyNumberFormat="1" applyFont="1" applyFill="1" applyBorder="1" applyAlignment="1">
      <alignment horizontal="center" vertical="center" wrapText="1"/>
    </xf>
    <xf numFmtId="165" fontId="12" fillId="5" borderId="1" xfId="1" applyNumberFormat="1" applyFont="1" applyFill="1" applyBorder="1" applyAlignment="1">
      <alignment horizontal="center" vertical="center" wrapText="1"/>
    </xf>
    <xf numFmtId="0" fontId="15" fillId="5" borderId="0" xfId="1" applyNumberFormat="1" applyFont="1" applyFill="1" applyBorder="1" applyAlignment="1">
      <alignment horizontal="right" vertical="center"/>
    </xf>
    <xf numFmtId="0" fontId="1" fillId="0" borderId="0" xfId="13"/>
    <xf numFmtId="0" fontId="10" fillId="0" borderId="0" xfId="13" applyNumberFormat="1" applyFont="1" applyAlignment="1">
      <alignment horizontal="left" vertical="center"/>
    </xf>
    <xf numFmtId="165" fontId="10" fillId="0" borderId="0" xfId="13" applyNumberFormat="1" applyFont="1" applyAlignment="1">
      <alignment horizontal="left" vertical="center"/>
    </xf>
    <xf numFmtId="0" fontId="3" fillId="0" borderId="0" xfId="13" applyFont="1"/>
    <xf numFmtId="2" fontId="8" fillId="4" borderId="1" xfId="14" applyNumberFormat="1" applyFont="1" applyFill="1" applyBorder="1" applyAlignment="1">
      <alignment horizontal="center" vertical="center" wrapText="1"/>
    </xf>
    <xf numFmtId="165" fontId="7" fillId="0" borderId="1" xfId="13" applyNumberFormat="1" applyFont="1" applyBorder="1" applyAlignment="1">
      <alignment horizontal="center" vertical="center" wrapText="1"/>
    </xf>
    <xf numFmtId="9" fontId="12" fillId="5" borderId="1" xfId="14" applyNumberFormat="1" applyFont="1" applyFill="1" applyBorder="1" applyAlignment="1">
      <alignment horizontal="center"/>
    </xf>
    <xf numFmtId="0" fontId="14" fillId="0" borderId="1" xfId="13" applyFont="1" applyBorder="1" applyAlignment="1">
      <alignment horizontal="center" vertical="center"/>
    </xf>
    <xf numFmtId="9" fontId="12" fillId="4" borderId="1" xfId="14" applyNumberFormat="1" applyFont="1" applyFill="1" applyBorder="1" applyAlignment="1">
      <alignment horizontal="center" vertical="center" wrapText="1"/>
    </xf>
    <xf numFmtId="9" fontId="12" fillId="0" borderId="1" xfId="14" applyNumberFormat="1" applyFont="1" applyBorder="1" applyAlignment="1">
      <alignment horizontal="center"/>
    </xf>
    <xf numFmtId="9" fontId="13" fillId="0" borderId="9" xfId="13" applyNumberFormat="1" applyFont="1" applyBorder="1" applyAlignment="1">
      <alignment horizontal="center" vertical="center" wrapText="1"/>
    </xf>
    <xf numFmtId="0" fontId="13" fillId="0" borderId="9" xfId="13" applyFont="1" applyBorder="1" applyAlignment="1">
      <alignment horizontal="center" vertical="center" wrapText="1"/>
    </xf>
    <xf numFmtId="9" fontId="13" fillId="0" borderId="8" xfId="13" applyNumberFormat="1" applyFont="1" applyBorder="1" applyAlignment="1">
      <alignment horizontal="center" vertical="center" wrapText="1"/>
    </xf>
    <xf numFmtId="0" fontId="13" fillId="0" borderId="8" xfId="13" applyFont="1" applyBorder="1" applyAlignment="1">
      <alignment horizontal="center" vertical="center" wrapText="1"/>
    </xf>
    <xf numFmtId="0" fontId="1" fillId="0" borderId="0" xfId="13"/>
    <xf numFmtId="0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165" fontId="12" fillId="0" borderId="1" xfId="13" applyNumberFormat="1" applyFont="1" applyBorder="1" applyAlignment="1">
      <alignment horizontal="center" vertical="center"/>
    </xf>
    <xf numFmtId="9" fontId="12" fillId="2" borderId="1" xfId="14" applyNumberFormat="1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vertical="justify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/>
    <xf numFmtId="0" fontId="10" fillId="0" borderId="0" xfId="13" applyNumberFormat="1" applyFont="1" applyAlignment="1">
      <alignment horizontal="center" vertical="center"/>
    </xf>
    <xf numFmtId="0" fontId="10" fillId="0" borderId="0" xfId="13" applyNumberFormat="1" applyFont="1" applyAlignment="1">
      <alignment horizontal="left" vertical="justify"/>
    </xf>
    <xf numFmtId="0" fontId="15" fillId="5" borderId="0" xfId="1" applyNumberFormat="1" applyFont="1" applyFill="1" applyBorder="1" applyAlignment="1">
      <alignment horizontal="right" vertical="justify"/>
    </xf>
    <xf numFmtId="0" fontId="19" fillId="3" borderId="1" xfId="0" applyFont="1" applyFill="1" applyBorder="1"/>
    <xf numFmtId="0" fontId="19" fillId="3" borderId="1" xfId="0" applyFont="1" applyFill="1" applyBorder="1" applyAlignment="1">
      <alignment vertical="justify"/>
    </xf>
    <xf numFmtId="0" fontId="10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9" fillId="3" borderId="0" xfId="0" applyNumberFormat="1" applyFont="1" applyFill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7" fillId="3" borderId="0" xfId="0" applyNumberFormat="1" applyFont="1" applyFill="1" applyAlignment="1">
      <alignment horizontal="left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justify"/>
    </xf>
    <xf numFmtId="0" fontId="12" fillId="0" borderId="0" xfId="13" applyNumberFormat="1" applyFont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 wrapText="1"/>
    </xf>
    <xf numFmtId="2" fontId="12" fillId="3" borderId="1" xfId="1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1" fillId="3" borderId="1" xfId="11" applyNumberFormat="1" applyFont="1" applyFill="1" applyBorder="1" applyAlignment="1">
      <alignment horizontal="right" vertical="center"/>
    </xf>
    <xf numFmtId="0" fontId="21" fillId="3" borderId="1" xfId="1" applyNumberFormat="1" applyFont="1" applyFill="1" applyBorder="1" applyAlignment="1">
      <alignment horizontal="right" vertical="center"/>
    </xf>
    <xf numFmtId="0" fontId="22" fillId="3" borderId="1" xfId="1" applyNumberFormat="1" applyFont="1" applyFill="1" applyBorder="1" applyAlignment="1">
      <alignment horizontal="right" vertical="center" wrapText="1"/>
    </xf>
    <xf numFmtId="0" fontId="14" fillId="0" borderId="1" xfId="13" applyFont="1" applyBorder="1" applyAlignment="1">
      <alignment horizontal="center"/>
    </xf>
    <xf numFmtId="164" fontId="22" fillId="3" borderId="1" xfId="11" applyNumberFormat="1" applyFont="1" applyFill="1" applyBorder="1" applyAlignment="1">
      <alignment horizontal="center" vertical="center" wrapText="1"/>
    </xf>
    <xf numFmtId="1" fontId="22" fillId="3" borderId="1" xfId="11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164" fontId="22" fillId="3" borderId="1" xfId="12" applyNumberFormat="1" applyFont="1" applyFill="1" applyBorder="1" applyAlignment="1">
      <alignment horizontal="center" vertical="center" wrapText="1"/>
    </xf>
    <xf numFmtId="9" fontId="22" fillId="3" borderId="1" xfId="14" applyNumberFormat="1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/>
    </xf>
    <xf numFmtId="9" fontId="22" fillId="3" borderId="1" xfId="2" applyFont="1" applyFill="1" applyBorder="1" applyAlignment="1">
      <alignment horizontal="center" vertical="center" wrapText="1"/>
    </xf>
    <xf numFmtId="2" fontId="19" fillId="3" borderId="1" xfId="0" applyNumberFormat="1" applyFont="1" applyFill="1" applyBorder="1"/>
    <xf numFmtId="164" fontId="22" fillId="0" borderId="1" xfId="11" applyNumberFormat="1" applyFont="1" applyFill="1" applyBorder="1" applyAlignment="1">
      <alignment horizontal="center" vertical="center" wrapText="1"/>
    </xf>
    <xf numFmtId="9" fontId="22" fillId="0" borderId="1" xfId="2" applyFont="1" applyFill="1" applyBorder="1" applyAlignment="1">
      <alignment horizontal="center" vertical="center" wrapText="1"/>
    </xf>
    <xf numFmtId="164" fontId="22" fillId="0" borderId="1" xfId="12" applyNumberFormat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center" vertical="center" wrapText="1"/>
    </xf>
    <xf numFmtId="9" fontId="22" fillId="0" borderId="1" xfId="14" applyNumberFormat="1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/>
    <xf numFmtId="2" fontId="19" fillId="0" borderId="1" xfId="0" applyNumberFormat="1" applyFont="1" applyFill="1" applyBorder="1"/>
    <xf numFmtId="2" fontId="26" fillId="0" borderId="1" xfId="0" applyNumberFormat="1" applyFont="1" applyFill="1" applyBorder="1"/>
    <xf numFmtId="2" fontId="24" fillId="0" borderId="1" xfId="0" applyNumberFormat="1" applyFont="1" applyFill="1" applyBorder="1"/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13" applyFill="1"/>
    <xf numFmtId="0" fontId="12" fillId="0" borderId="0" xfId="13" applyNumberFormat="1" applyFont="1" applyFill="1" applyAlignment="1">
      <alignment horizontal="left" vertical="center"/>
    </xf>
    <xf numFmtId="0" fontId="10" fillId="0" borderId="0" xfId="13" applyNumberFormat="1" applyFont="1" applyFill="1" applyAlignment="1">
      <alignment horizontal="left" vertical="justify"/>
    </xf>
    <xf numFmtId="0" fontId="10" fillId="0" borderId="0" xfId="13" applyNumberFormat="1" applyFont="1" applyFill="1" applyAlignment="1">
      <alignment horizontal="center" vertical="center"/>
    </xf>
    <xf numFmtId="0" fontId="10" fillId="0" borderId="0" xfId="13" applyNumberFormat="1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5" fillId="0" borderId="0" xfId="13" applyNumberFormat="1" applyFont="1" applyFill="1" applyAlignment="1">
      <alignment horizontal="left" vertical="center"/>
    </xf>
    <xf numFmtId="165" fontId="10" fillId="0" borderId="0" xfId="13" applyNumberFormat="1" applyFont="1" applyFill="1" applyAlignment="1">
      <alignment horizontal="left" vertical="center"/>
    </xf>
    <xf numFmtId="2" fontId="10" fillId="0" borderId="0" xfId="13" applyNumberFormat="1" applyFont="1" applyFill="1" applyAlignment="1">
      <alignment horizontal="left" vertical="justify"/>
    </xf>
    <xf numFmtId="0" fontId="10" fillId="0" borderId="0" xfId="13" applyNumberFormat="1" applyFont="1" applyFill="1" applyAlignment="1">
      <alignment horizontal="right" vertical="center"/>
    </xf>
    <xf numFmtId="165" fontId="10" fillId="0" borderId="0" xfId="13" applyNumberFormat="1" applyFont="1" applyFill="1" applyAlignment="1">
      <alignment horizontal="center" vertical="center"/>
    </xf>
    <xf numFmtId="0" fontId="10" fillId="0" borderId="0" xfId="13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13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justify" wrapText="1"/>
    </xf>
    <xf numFmtId="0" fontId="8" fillId="0" borderId="5" xfId="0" applyNumberFormat="1" applyFont="1" applyFill="1" applyBorder="1" applyAlignment="1">
      <alignment horizontal="center" vertical="justify" wrapText="1"/>
    </xf>
    <xf numFmtId="0" fontId="16" fillId="0" borderId="0" xfId="13" applyNumberFormat="1" applyFont="1" applyAlignment="1">
      <alignment horizontal="center" vertical="center" wrapText="1"/>
    </xf>
    <xf numFmtId="2" fontId="12" fillId="3" borderId="1" xfId="13" applyNumberFormat="1" applyFont="1" applyFill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right" vertical="center"/>
    </xf>
    <xf numFmtId="0" fontId="15" fillId="0" borderId="4" xfId="1" applyNumberFormat="1" applyFont="1" applyBorder="1" applyAlignment="1">
      <alignment horizontal="right" vertical="center"/>
    </xf>
    <xf numFmtId="0" fontId="15" fillId="0" borderId="2" xfId="13" applyFont="1" applyBorder="1" applyAlignment="1">
      <alignment horizontal="right" vertical="center"/>
    </xf>
    <xf numFmtId="0" fontId="15" fillId="0" borderId="3" xfId="13" applyFont="1" applyBorder="1" applyAlignment="1">
      <alignment horizontal="right" vertical="center"/>
    </xf>
    <xf numFmtId="0" fontId="15" fillId="0" borderId="4" xfId="13" applyFont="1" applyBorder="1" applyAlignment="1">
      <alignment horizontal="right" vertical="center"/>
    </xf>
    <xf numFmtId="0" fontId="11" fillId="0" borderId="2" xfId="11" applyNumberFormat="1" applyFont="1" applyBorder="1" applyAlignment="1">
      <alignment horizontal="right" vertical="center"/>
    </xf>
    <xf numFmtId="0" fontId="11" fillId="0" borderId="3" xfId="11" applyNumberFormat="1" applyFont="1" applyBorder="1" applyAlignment="1">
      <alignment horizontal="right" vertical="center"/>
    </xf>
    <xf numFmtId="0" fontId="11" fillId="0" borderId="4" xfId="11" applyNumberFormat="1" applyFont="1" applyBorder="1" applyAlignment="1">
      <alignment horizontal="right" vertical="center"/>
    </xf>
    <xf numFmtId="0" fontId="11" fillId="0" borderId="3" xfId="1" applyNumberFormat="1" applyFont="1" applyBorder="1" applyAlignment="1">
      <alignment horizontal="right" vertical="center"/>
    </xf>
    <xf numFmtId="0" fontId="11" fillId="0" borderId="4" xfId="1" applyNumberFormat="1" applyFont="1" applyBorder="1" applyAlignment="1">
      <alignment horizontal="right" vertical="center"/>
    </xf>
    <xf numFmtId="0" fontId="11" fillId="0" borderId="2" xfId="1" applyNumberFormat="1" applyFont="1" applyBorder="1" applyAlignment="1">
      <alignment horizontal="right" vertical="center"/>
    </xf>
    <xf numFmtId="0" fontId="15" fillId="0" borderId="2" xfId="11" applyNumberFormat="1" applyFont="1" applyBorder="1" applyAlignment="1">
      <alignment horizontal="right" vertical="center"/>
    </xf>
    <xf numFmtId="0" fontId="15" fillId="0" borderId="3" xfId="11" applyNumberFormat="1" applyFont="1" applyBorder="1" applyAlignment="1">
      <alignment horizontal="right" vertical="center"/>
    </xf>
    <xf numFmtId="0" fontId="15" fillId="0" borderId="4" xfId="11" applyNumberFormat="1" applyFont="1" applyBorder="1" applyAlignment="1">
      <alignment horizontal="right" vertical="center"/>
    </xf>
    <xf numFmtId="0" fontId="11" fillId="5" borderId="2" xfId="11" applyNumberFormat="1" applyFont="1" applyFill="1" applyBorder="1" applyAlignment="1">
      <alignment horizontal="right" vertical="center"/>
    </xf>
    <xf numFmtId="0" fontId="11" fillId="5" borderId="3" xfId="11" applyNumberFormat="1" applyFont="1" applyFill="1" applyBorder="1" applyAlignment="1">
      <alignment horizontal="right" vertical="center"/>
    </xf>
    <xf numFmtId="0" fontId="11" fillId="5" borderId="4" xfId="11" applyNumberFormat="1" applyFont="1" applyFill="1" applyBorder="1" applyAlignment="1">
      <alignment horizontal="right" vertical="center"/>
    </xf>
    <xf numFmtId="0" fontId="11" fillId="5" borderId="3" xfId="1" applyNumberFormat="1" applyFont="1" applyFill="1" applyBorder="1" applyAlignment="1">
      <alignment horizontal="right" vertical="center"/>
    </xf>
    <xf numFmtId="0" fontId="11" fillId="5" borderId="4" xfId="1" applyNumberFormat="1" applyFont="1" applyFill="1" applyBorder="1" applyAlignment="1">
      <alignment horizontal="right" vertical="center"/>
    </xf>
    <xf numFmtId="0" fontId="11" fillId="5" borderId="2" xfId="1" applyNumberFormat="1" applyFont="1" applyFill="1" applyBorder="1" applyAlignment="1">
      <alignment horizontal="right" vertical="center"/>
    </xf>
    <xf numFmtId="0" fontId="11" fillId="2" borderId="2" xfId="1" applyNumberFormat="1" applyFont="1" applyFill="1" applyBorder="1" applyAlignment="1">
      <alignment horizontal="right" vertical="center"/>
    </xf>
    <xf numFmtId="0" fontId="11" fillId="2" borderId="3" xfId="1" applyNumberFormat="1" applyFont="1" applyFill="1" applyBorder="1" applyAlignment="1">
      <alignment horizontal="right" vertical="center"/>
    </xf>
    <xf numFmtId="0" fontId="11" fillId="2" borderId="4" xfId="1" applyNumberFormat="1" applyFont="1" applyFill="1" applyBorder="1" applyAlignment="1">
      <alignment horizontal="right" vertical="center"/>
    </xf>
    <xf numFmtId="0" fontId="15" fillId="0" borderId="2" xfId="1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justify" wrapText="1"/>
    </xf>
    <xf numFmtId="0" fontId="8" fillId="0" borderId="5" xfId="0" applyNumberFormat="1" applyFont="1" applyBorder="1" applyAlignment="1">
      <alignment horizontal="center" vertical="justify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3" xfId="5"/>
    <cellStyle name="Обычный 4" xfId="8"/>
    <cellStyle name="Обычный 5" xfId="9"/>
    <cellStyle name="Обычный 6" xfId="13"/>
    <cellStyle name="Обычный_Лист1" xfId="1"/>
    <cellStyle name="Обычный_Лист6" xfId="12"/>
    <cellStyle name="Обычный_хэх Могильный" xfId="11"/>
    <cellStyle name="Процентный" xfId="2" builtinId="5"/>
    <cellStyle name="Процентный 2" xfId="6"/>
    <cellStyle name="Процентный 2 2" xfId="7"/>
    <cellStyle name="Процентный 3" xfId="10"/>
    <cellStyle name="Процентный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Q299"/>
  <sheetViews>
    <sheetView tabSelected="1" zoomScale="75" zoomScaleNormal="75" workbookViewId="0">
      <pane xSplit="6" ySplit="7" topLeftCell="G146" activePane="bottomRight" state="frozen"/>
      <selection pane="topRight" activeCell="G1" sqref="G1"/>
      <selection pane="bottomLeft" activeCell="A7" sqref="A7"/>
      <selection pane="bottomRight" activeCell="C63" sqref="C63"/>
    </sheetView>
  </sheetViews>
  <sheetFormatPr defaultColWidth="9.109375" defaultRowHeight="10.199999999999999" x14ac:dyDescent="0.2"/>
  <cols>
    <col min="1" max="1" width="10.44140625" style="86" customWidth="1"/>
    <col min="2" max="2" width="25.5546875" style="84" customWidth="1"/>
    <col min="3" max="3" width="6.33203125" style="85" customWidth="1"/>
    <col min="4" max="4" width="7.6640625" style="86" customWidth="1"/>
    <col min="5" max="5" width="8.88671875" style="86" customWidth="1"/>
    <col min="6" max="6" width="7.6640625" style="86" customWidth="1"/>
    <col min="7" max="7" width="8.88671875" style="86" customWidth="1"/>
    <col min="8" max="8" width="7.109375" style="86" customWidth="1"/>
    <col min="9" max="9" width="7.44140625" style="86" customWidth="1"/>
    <col min="10" max="10" width="9.5546875" style="90" customWidth="1"/>
    <col min="11" max="11" width="7.44140625" style="86" customWidth="1"/>
    <col min="12" max="12" width="7.88671875" style="86" customWidth="1"/>
    <col min="13" max="13" width="8.88671875" style="86" customWidth="1"/>
    <col min="14" max="14" width="7.5546875" style="86" customWidth="1"/>
    <col min="15" max="15" width="6.33203125" style="86" customWidth="1"/>
    <col min="16" max="16384" width="9.109375" style="82"/>
  </cols>
  <sheetData>
    <row r="1" spans="1:15" ht="15.6" x14ac:dyDescent="0.2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3.2" x14ac:dyDescent="0.2">
      <c r="A2" s="83" t="s">
        <v>237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80" customFormat="1" ht="13.2" x14ac:dyDescent="0.3">
      <c r="A3" s="83" t="s">
        <v>238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81" customFormat="1" ht="14.4" x14ac:dyDescent="0.3">
      <c r="A4" s="104" t="s">
        <v>43</v>
      </c>
      <c r="B4" s="106" t="s">
        <v>42</v>
      </c>
      <c r="C4" s="104" t="s">
        <v>0</v>
      </c>
      <c r="D4" s="98" t="s">
        <v>1</v>
      </c>
      <c r="E4" s="98"/>
      <c r="F4" s="98"/>
      <c r="G4" s="104" t="s">
        <v>41</v>
      </c>
      <c r="H4" s="98" t="s">
        <v>9</v>
      </c>
      <c r="I4" s="98"/>
      <c r="J4" s="98"/>
      <c r="K4" s="98"/>
      <c r="L4" s="99" t="s">
        <v>10</v>
      </c>
      <c r="M4" s="100"/>
      <c r="N4" s="100"/>
      <c r="O4" s="101"/>
    </row>
    <row r="5" spans="1:15" s="81" customFormat="1" ht="13.2" x14ac:dyDescent="0.3">
      <c r="A5" s="105"/>
      <c r="B5" s="107"/>
      <c r="C5" s="105"/>
      <c r="D5" s="87" t="s">
        <v>2</v>
      </c>
      <c r="E5" s="88" t="s">
        <v>3</v>
      </c>
      <c r="F5" s="87" t="s">
        <v>4</v>
      </c>
      <c r="G5" s="105"/>
      <c r="H5" s="87" t="s">
        <v>11</v>
      </c>
      <c r="I5" s="87" t="s">
        <v>12</v>
      </c>
      <c r="J5" s="89" t="s">
        <v>13</v>
      </c>
      <c r="K5" s="87" t="s">
        <v>14</v>
      </c>
      <c r="L5" s="87" t="s">
        <v>15</v>
      </c>
      <c r="M5" s="87" t="s">
        <v>16</v>
      </c>
      <c r="N5" s="87" t="s">
        <v>17</v>
      </c>
      <c r="O5" s="87" t="s">
        <v>18</v>
      </c>
    </row>
    <row r="6" spans="1:15" s="81" customFormat="1" ht="13.2" x14ac:dyDescent="0.3">
      <c r="A6" s="103" t="s">
        <v>53</v>
      </c>
      <c r="B6" s="103"/>
      <c r="C6" s="103"/>
      <c r="D6" s="103"/>
      <c r="E6" s="103"/>
      <c r="F6" s="103"/>
      <c r="G6" s="103"/>
      <c r="H6" s="90"/>
      <c r="I6" s="90"/>
      <c r="J6" s="90"/>
      <c r="K6" s="90"/>
      <c r="L6" s="90"/>
      <c r="M6" s="90"/>
      <c r="N6" s="90"/>
      <c r="O6" s="90"/>
    </row>
    <row r="7" spans="1:15" s="78" customFormat="1" ht="10.8" x14ac:dyDescent="0.3">
      <c r="A7" s="102" t="s">
        <v>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s="76" customFormat="1" ht="26.4" x14ac:dyDescent="0.25">
      <c r="A8" s="72" t="s">
        <v>131</v>
      </c>
      <c r="B8" s="47" t="s">
        <v>47</v>
      </c>
      <c r="C8" s="72">
        <v>250</v>
      </c>
      <c r="D8" s="73">
        <v>9.9109999999999996</v>
      </c>
      <c r="E8" s="74">
        <v>11.999000000000001</v>
      </c>
      <c r="F8" s="73">
        <v>44.938000000000002</v>
      </c>
      <c r="G8" s="73">
        <v>328.10199999999998</v>
      </c>
      <c r="H8" s="73">
        <v>0.25900000000000001</v>
      </c>
      <c r="I8" s="73">
        <v>0.71399999999999997</v>
      </c>
      <c r="J8" s="75">
        <v>43.9</v>
      </c>
      <c r="K8" s="73">
        <v>0.65200000000000002</v>
      </c>
      <c r="L8" s="73">
        <v>176.36</v>
      </c>
      <c r="M8" s="73">
        <v>280.99799999999999</v>
      </c>
      <c r="N8" s="73">
        <v>32.015000000000001</v>
      </c>
      <c r="O8" s="73">
        <v>2.0640000000000001</v>
      </c>
    </row>
    <row r="9" spans="1:15" s="76" customFormat="1" ht="26.4" x14ac:dyDescent="0.25">
      <c r="A9" s="72" t="s">
        <v>132</v>
      </c>
      <c r="B9" s="47" t="s">
        <v>218</v>
      </c>
      <c r="C9" s="72">
        <v>60</v>
      </c>
      <c r="D9" s="73">
        <v>9.911999999999999</v>
      </c>
      <c r="E9" s="74">
        <v>6.44</v>
      </c>
      <c r="F9" s="73">
        <v>17.388000000000002</v>
      </c>
      <c r="G9" s="73">
        <v>167.44</v>
      </c>
      <c r="H9" s="73">
        <v>8.1000000000000003E-2</v>
      </c>
      <c r="I9" s="73">
        <v>0</v>
      </c>
      <c r="J9" s="75">
        <v>0</v>
      </c>
      <c r="K9" s="73">
        <v>0.62</v>
      </c>
      <c r="L9" s="73">
        <v>11.7</v>
      </c>
      <c r="M9" s="73">
        <v>102.75999999999999</v>
      </c>
      <c r="N9" s="73">
        <v>20.240000000000002</v>
      </c>
      <c r="O9" s="73">
        <v>1.746</v>
      </c>
    </row>
    <row r="10" spans="1:15" s="76" customFormat="1" ht="13.2" hidden="1" x14ac:dyDescent="0.25">
      <c r="A10" s="72"/>
      <c r="B10" s="47"/>
      <c r="C10" s="72"/>
      <c r="D10" s="73"/>
      <c r="E10" s="74"/>
      <c r="F10" s="73"/>
      <c r="G10" s="73"/>
      <c r="H10" s="73"/>
      <c r="I10" s="73"/>
      <c r="J10" s="75"/>
      <c r="K10" s="73"/>
      <c r="L10" s="73"/>
      <c r="M10" s="73"/>
      <c r="N10" s="73"/>
      <c r="O10" s="73"/>
    </row>
    <row r="11" spans="1:15" s="76" customFormat="1" ht="26.4" x14ac:dyDescent="0.25">
      <c r="A11" s="72" t="s">
        <v>133</v>
      </c>
      <c r="B11" s="47" t="s">
        <v>256</v>
      </c>
      <c r="C11" s="72">
        <v>15</v>
      </c>
      <c r="D11" s="73">
        <v>3.9</v>
      </c>
      <c r="E11" s="74">
        <v>3.915</v>
      </c>
      <c r="F11" s="73"/>
      <c r="G11" s="73">
        <v>51.6</v>
      </c>
      <c r="H11" s="73">
        <v>5.0000000000000001E-3</v>
      </c>
      <c r="I11" s="73">
        <v>0.12</v>
      </c>
      <c r="J11" s="75">
        <v>34.5</v>
      </c>
      <c r="K11" s="73">
        <v>7.4999999999999997E-2</v>
      </c>
      <c r="L11" s="73">
        <v>150</v>
      </c>
      <c r="M11" s="73">
        <v>96</v>
      </c>
      <c r="N11" s="73">
        <v>6.75</v>
      </c>
      <c r="O11" s="73">
        <v>0.15</v>
      </c>
    </row>
    <row r="12" spans="1:15" s="76" customFormat="1" ht="26.4" x14ac:dyDescent="0.25">
      <c r="A12" s="72" t="s">
        <v>134</v>
      </c>
      <c r="B12" s="47" t="s">
        <v>262</v>
      </c>
      <c r="C12" s="72">
        <v>200</v>
      </c>
      <c r="D12" s="73">
        <v>3.9</v>
      </c>
      <c r="E12" s="74">
        <v>3</v>
      </c>
      <c r="F12" s="73">
        <v>15.28</v>
      </c>
      <c r="G12" s="73">
        <v>99.9</v>
      </c>
      <c r="H12" s="73">
        <v>2.3E-2</v>
      </c>
      <c r="I12" s="73">
        <v>0.78400000000000003</v>
      </c>
      <c r="J12" s="75">
        <v>10</v>
      </c>
      <c r="K12" s="73"/>
      <c r="L12" s="73">
        <v>124.76600000000001</v>
      </c>
      <c r="M12" s="73">
        <v>90</v>
      </c>
      <c r="N12" s="73">
        <v>14</v>
      </c>
      <c r="O12" s="73">
        <v>0.13400000000000001</v>
      </c>
    </row>
    <row r="13" spans="1:15" s="76" customFormat="1" ht="13.2" x14ac:dyDescent="0.25">
      <c r="A13" s="72"/>
      <c r="B13" s="47" t="s">
        <v>214</v>
      </c>
      <c r="C13" s="72">
        <v>60</v>
      </c>
      <c r="D13" s="73">
        <v>4.5</v>
      </c>
      <c r="E13" s="74">
        <v>1.74</v>
      </c>
      <c r="F13" s="73">
        <v>30.84</v>
      </c>
      <c r="G13" s="73">
        <v>157.02000000000001</v>
      </c>
      <c r="H13" s="73">
        <v>6.6000000000000003E-2</v>
      </c>
      <c r="I13" s="73"/>
      <c r="J13" s="75"/>
      <c r="K13" s="73">
        <v>1.02</v>
      </c>
      <c r="L13" s="73">
        <v>11.4</v>
      </c>
      <c r="M13" s="73">
        <v>39</v>
      </c>
      <c r="N13" s="73">
        <v>7.8</v>
      </c>
      <c r="O13" s="73">
        <v>0.72</v>
      </c>
    </row>
    <row r="14" spans="1:15" s="77" customFormat="1" ht="13.2" x14ac:dyDescent="0.25">
      <c r="A14" s="72" t="s">
        <v>21</v>
      </c>
      <c r="B14" s="47"/>
      <c r="C14" s="72">
        <f>SUM(C8:C13)</f>
        <v>585</v>
      </c>
      <c r="D14" s="73">
        <f>SUM(D8:D13)</f>
        <v>32.122999999999998</v>
      </c>
      <c r="E14" s="74">
        <f t="shared" ref="E14:O14" si="0">SUM(E8:E13)</f>
        <v>27.093999999999998</v>
      </c>
      <c r="F14" s="73">
        <f t="shared" si="0"/>
        <v>108.44600000000001</v>
      </c>
      <c r="G14" s="73">
        <f t="shared" si="0"/>
        <v>804.0619999999999</v>
      </c>
      <c r="H14" s="73">
        <f t="shared" si="0"/>
        <v>0.43400000000000005</v>
      </c>
      <c r="I14" s="73">
        <f t="shared" si="0"/>
        <v>1.6179999999999999</v>
      </c>
      <c r="J14" s="75">
        <f t="shared" si="0"/>
        <v>88.4</v>
      </c>
      <c r="K14" s="73">
        <f t="shared" si="0"/>
        <v>2.367</v>
      </c>
      <c r="L14" s="73">
        <f t="shared" si="0"/>
        <v>474.226</v>
      </c>
      <c r="M14" s="73">
        <f t="shared" si="0"/>
        <v>608.75800000000004</v>
      </c>
      <c r="N14" s="73">
        <f t="shared" si="0"/>
        <v>80.804999999999993</v>
      </c>
      <c r="O14" s="73">
        <f t="shared" si="0"/>
        <v>4.8140000000000001</v>
      </c>
    </row>
    <row r="15" spans="1:15" s="78" customFormat="1" ht="13.2" x14ac:dyDescent="0.25">
      <c r="A15" s="72" t="s">
        <v>7</v>
      </c>
      <c r="B15" s="47"/>
      <c r="C15" s="72"/>
      <c r="D15" s="73"/>
      <c r="E15" s="74"/>
      <c r="F15" s="73"/>
      <c r="G15" s="73"/>
      <c r="H15" s="73"/>
      <c r="I15" s="73"/>
      <c r="J15" s="75"/>
      <c r="K15" s="73"/>
      <c r="L15" s="73"/>
      <c r="M15" s="73"/>
      <c r="N15" s="73"/>
      <c r="O15" s="73"/>
    </row>
    <row r="16" spans="1:15" s="76" customFormat="1" ht="13.2" x14ac:dyDescent="0.25">
      <c r="A16" s="72" t="s">
        <v>166</v>
      </c>
      <c r="B16" s="47" t="s">
        <v>84</v>
      </c>
      <c r="C16" s="72">
        <v>100</v>
      </c>
      <c r="D16" s="73">
        <v>1.272</v>
      </c>
      <c r="E16" s="74">
        <v>7.1550000000000002</v>
      </c>
      <c r="F16" s="73">
        <v>6.758</v>
      </c>
      <c r="G16" s="73">
        <v>97.537000000000006</v>
      </c>
      <c r="H16" s="73">
        <v>4.5999999999999999E-2</v>
      </c>
      <c r="I16" s="73">
        <v>12.6</v>
      </c>
      <c r="J16" s="75">
        <v>241.6</v>
      </c>
      <c r="K16" s="73">
        <v>3.1970000000000001</v>
      </c>
      <c r="L16" s="73">
        <v>33.35</v>
      </c>
      <c r="M16" s="73">
        <v>37.53</v>
      </c>
      <c r="N16" s="73">
        <v>20.100000000000001</v>
      </c>
      <c r="O16" s="73">
        <v>0.83399999999999996</v>
      </c>
    </row>
    <row r="17" spans="1:15" s="76" customFormat="1" ht="52.8" x14ac:dyDescent="0.25">
      <c r="A17" s="72" t="s">
        <v>135</v>
      </c>
      <c r="B17" s="47" t="s">
        <v>258</v>
      </c>
      <c r="C17" s="72">
        <v>250</v>
      </c>
      <c r="D17" s="73">
        <v>3.0489999999999999</v>
      </c>
      <c r="E17" s="73">
        <v>6.8879999999999999</v>
      </c>
      <c r="F17" s="73">
        <v>9.7929999999999993</v>
      </c>
      <c r="G17" s="73">
        <v>116.172</v>
      </c>
      <c r="H17" s="73">
        <v>7.0999999999999994E-2</v>
      </c>
      <c r="I17" s="73">
        <v>30.62</v>
      </c>
      <c r="J17" s="73">
        <v>280.72000000000003</v>
      </c>
      <c r="K17" s="73">
        <v>2.4140000000000001</v>
      </c>
      <c r="L17" s="73">
        <v>51.344000000000001</v>
      </c>
      <c r="M17" s="73">
        <v>55.863999999999997</v>
      </c>
      <c r="N17" s="73">
        <v>24.033000000000001</v>
      </c>
      <c r="O17" s="73">
        <v>0.89400000000000002</v>
      </c>
    </row>
    <row r="18" spans="1:15" s="76" customFormat="1" ht="26.4" x14ac:dyDescent="0.25">
      <c r="A18" s="72" t="s">
        <v>205</v>
      </c>
      <c r="B18" s="47" t="s">
        <v>219</v>
      </c>
      <c r="C18" s="72">
        <v>110</v>
      </c>
      <c r="D18" s="73">
        <v>13.322999999999999</v>
      </c>
      <c r="E18" s="74">
        <v>14.097000000000001</v>
      </c>
      <c r="F18" s="73">
        <v>13.365</v>
      </c>
      <c r="G18" s="73">
        <v>234.15499999999997</v>
      </c>
      <c r="H18" s="73">
        <v>0.24299999999999999</v>
      </c>
      <c r="I18" s="73">
        <v>3.2000000000000001E-2</v>
      </c>
      <c r="J18" s="75">
        <v>8</v>
      </c>
      <c r="K18" s="73">
        <v>1.9510000000000001</v>
      </c>
      <c r="L18" s="73">
        <v>17.990000000000002</v>
      </c>
      <c r="M18" s="73">
        <v>140.53</v>
      </c>
      <c r="N18" s="73">
        <v>23.81</v>
      </c>
      <c r="O18" s="73">
        <v>2.036</v>
      </c>
    </row>
    <row r="19" spans="1:15" s="76" customFormat="1" ht="13.2" hidden="1" x14ac:dyDescent="0.25">
      <c r="A19" s="72"/>
      <c r="B19" s="47"/>
      <c r="C19" s="72"/>
      <c r="D19" s="73"/>
      <c r="E19" s="74"/>
      <c r="F19" s="73"/>
      <c r="G19" s="73"/>
      <c r="H19" s="73"/>
      <c r="I19" s="73"/>
      <c r="J19" s="75"/>
      <c r="K19" s="73"/>
      <c r="L19" s="73"/>
      <c r="M19" s="73"/>
      <c r="N19" s="73"/>
      <c r="O19" s="73"/>
    </row>
    <row r="20" spans="1:15" s="76" customFormat="1" ht="26.4" x14ac:dyDescent="0.25">
      <c r="A20" s="72" t="s">
        <v>139</v>
      </c>
      <c r="B20" s="47" t="s">
        <v>45</v>
      </c>
      <c r="C20" s="72">
        <v>180</v>
      </c>
      <c r="D20" s="73">
        <v>7.0720000000000001</v>
      </c>
      <c r="E20" s="74">
        <v>3.7320000000000002</v>
      </c>
      <c r="F20" s="73">
        <v>45.171999999999997</v>
      </c>
      <c r="G20" s="73">
        <v>242.756</v>
      </c>
      <c r="H20" s="73">
        <v>0.109</v>
      </c>
      <c r="I20" s="73"/>
      <c r="J20" s="75">
        <v>16</v>
      </c>
      <c r="K20" s="73">
        <v>1</v>
      </c>
      <c r="L20" s="73">
        <v>14.445</v>
      </c>
      <c r="M20" s="73">
        <v>57.15</v>
      </c>
      <c r="N20" s="73">
        <v>10.319000000000001</v>
      </c>
      <c r="O20" s="73">
        <v>1.042</v>
      </c>
    </row>
    <row r="21" spans="1:15" s="76" customFormat="1" ht="13.2" x14ac:dyDescent="0.25">
      <c r="A21" s="72" t="s">
        <v>140</v>
      </c>
      <c r="B21" s="47" t="s">
        <v>213</v>
      </c>
      <c r="C21" s="72">
        <v>200</v>
      </c>
      <c r="D21" s="73">
        <v>0.78</v>
      </c>
      <c r="E21" s="74">
        <v>0.06</v>
      </c>
      <c r="F21" s="73">
        <v>20.12</v>
      </c>
      <c r="G21" s="73">
        <v>85.3</v>
      </c>
      <c r="H21" s="73">
        <v>0.02</v>
      </c>
      <c r="I21" s="73">
        <v>0.8</v>
      </c>
      <c r="J21" s="75"/>
      <c r="K21" s="73">
        <v>1.1000000000000001</v>
      </c>
      <c r="L21" s="73">
        <v>32</v>
      </c>
      <c r="M21" s="73">
        <v>29.2</v>
      </c>
      <c r="N21" s="73">
        <v>21</v>
      </c>
      <c r="O21" s="73">
        <v>0.67</v>
      </c>
    </row>
    <row r="22" spans="1:15" s="76" customFormat="1" ht="13.2" x14ac:dyDescent="0.25">
      <c r="A22" s="72"/>
      <c r="B22" s="47" t="s">
        <v>6</v>
      </c>
      <c r="C22" s="72">
        <v>40</v>
      </c>
      <c r="D22" s="73">
        <v>3.16</v>
      </c>
      <c r="E22" s="74">
        <v>0.4</v>
      </c>
      <c r="F22" s="73">
        <v>19.32</v>
      </c>
      <c r="G22" s="73">
        <v>94</v>
      </c>
      <c r="H22" s="73">
        <v>6.4000000000000001E-2</v>
      </c>
      <c r="I22" s="73"/>
      <c r="J22" s="75"/>
      <c r="K22" s="73">
        <v>0.52</v>
      </c>
      <c r="L22" s="73">
        <v>9.1999999999999993</v>
      </c>
      <c r="M22" s="73">
        <v>34.799999999999997</v>
      </c>
      <c r="N22" s="73">
        <v>13.2</v>
      </c>
      <c r="O22" s="73">
        <v>0.8</v>
      </c>
    </row>
    <row r="23" spans="1:15" s="76" customFormat="1" ht="13.2" x14ac:dyDescent="0.25">
      <c r="A23" s="72"/>
      <c r="B23" s="47" t="s">
        <v>52</v>
      </c>
      <c r="C23" s="72">
        <v>50</v>
      </c>
      <c r="D23" s="73">
        <v>3.3</v>
      </c>
      <c r="E23" s="74">
        <v>0.6</v>
      </c>
      <c r="F23" s="73">
        <v>19.82</v>
      </c>
      <c r="G23" s="73">
        <v>99</v>
      </c>
      <c r="H23" s="73">
        <v>8.5000000000000006E-2</v>
      </c>
      <c r="I23" s="73"/>
      <c r="J23" s="75"/>
      <c r="K23" s="73">
        <v>0.5</v>
      </c>
      <c r="L23" s="73">
        <v>14.5</v>
      </c>
      <c r="M23" s="73">
        <v>75</v>
      </c>
      <c r="N23" s="73">
        <v>23.5</v>
      </c>
      <c r="O23" s="73">
        <v>1.95</v>
      </c>
    </row>
    <row r="24" spans="1:15" s="77" customFormat="1" ht="13.2" x14ac:dyDescent="0.25">
      <c r="A24" s="72" t="s">
        <v>20</v>
      </c>
      <c r="B24" s="47"/>
      <c r="C24" s="72">
        <f>SUM(C16:C23)</f>
        <v>930</v>
      </c>
      <c r="D24" s="73">
        <f>SUM(D16:D23)</f>
        <v>31.956</v>
      </c>
      <c r="E24" s="73">
        <f t="shared" ref="E24:O24" si="1">SUM(E16:E23)</f>
        <v>32.932000000000002</v>
      </c>
      <c r="F24" s="73">
        <f t="shared" si="1"/>
        <v>134.34799999999998</v>
      </c>
      <c r="G24" s="73">
        <f t="shared" si="1"/>
        <v>968.92</v>
      </c>
      <c r="H24" s="73">
        <f t="shared" si="1"/>
        <v>0.6379999999999999</v>
      </c>
      <c r="I24" s="73">
        <f t="shared" si="1"/>
        <v>44.051999999999992</v>
      </c>
      <c r="J24" s="73">
        <f t="shared" si="1"/>
        <v>546.32000000000005</v>
      </c>
      <c r="K24" s="73">
        <f t="shared" si="1"/>
        <v>10.682</v>
      </c>
      <c r="L24" s="73">
        <f t="shared" si="1"/>
        <v>172.82899999999998</v>
      </c>
      <c r="M24" s="73">
        <f t="shared" si="1"/>
        <v>430.07400000000001</v>
      </c>
      <c r="N24" s="73">
        <f t="shared" si="1"/>
        <v>135.96199999999999</v>
      </c>
      <c r="O24" s="73">
        <f t="shared" si="1"/>
        <v>8.2259999999999991</v>
      </c>
    </row>
    <row r="25" spans="1:15" s="78" customFormat="1" ht="13.2" x14ac:dyDescent="0.25">
      <c r="A25" s="72" t="s">
        <v>87</v>
      </c>
      <c r="B25" s="47"/>
      <c r="C25" s="72"/>
      <c r="D25" s="73"/>
      <c r="E25" s="74"/>
      <c r="F25" s="73"/>
      <c r="G25" s="73"/>
      <c r="H25" s="73"/>
      <c r="I25" s="73"/>
      <c r="J25" s="75"/>
      <c r="K25" s="73"/>
      <c r="L25" s="73"/>
      <c r="M25" s="73"/>
      <c r="N25" s="73"/>
      <c r="O25" s="73"/>
    </row>
    <row r="26" spans="1:15" s="76" customFormat="1" ht="13.2" x14ac:dyDescent="0.25">
      <c r="A26" s="72"/>
      <c r="B26" s="47" t="s">
        <v>72</v>
      </c>
      <c r="C26" s="72">
        <v>15</v>
      </c>
      <c r="D26" s="73">
        <v>1.125</v>
      </c>
      <c r="E26" s="74">
        <v>1.47</v>
      </c>
      <c r="F26" s="73">
        <v>11.16</v>
      </c>
      <c r="G26" s="73">
        <v>62.55</v>
      </c>
      <c r="H26" s="73">
        <v>1.2E-2</v>
      </c>
      <c r="I26" s="73"/>
      <c r="J26" s="75">
        <v>1.5</v>
      </c>
      <c r="K26" s="73"/>
      <c r="L26" s="73">
        <v>4.3499999999999996</v>
      </c>
      <c r="M26" s="73">
        <v>13.5</v>
      </c>
      <c r="N26" s="73">
        <v>3</v>
      </c>
      <c r="O26" s="73">
        <v>0.315</v>
      </c>
    </row>
    <row r="27" spans="1:15" s="76" customFormat="1" ht="13.2" x14ac:dyDescent="0.25">
      <c r="A27" s="72"/>
      <c r="B27" s="47" t="s">
        <v>265</v>
      </c>
      <c r="C27" s="72">
        <v>200</v>
      </c>
      <c r="D27" s="73">
        <v>8.1999999999999993</v>
      </c>
      <c r="E27" s="74">
        <v>3</v>
      </c>
      <c r="F27" s="73">
        <v>11.8</v>
      </c>
      <c r="G27" s="73">
        <v>114</v>
      </c>
      <c r="H27" s="73"/>
      <c r="I27" s="73">
        <v>1.2</v>
      </c>
      <c r="J27" s="75">
        <v>20</v>
      </c>
      <c r="K27" s="73"/>
      <c r="L27" s="73">
        <v>248</v>
      </c>
      <c r="M27" s="73">
        <v>190</v>
      </c>
      <c r="N27" s="73">
        <v>30</v>
      </c>
      <c r="O27" s="73">
        <v>0.2</v>
      </c>
    </row>
    <row r="28" spans="1:15" s="76" customFormat="1" ht="13.2" x14ac:dyDescent="0.25">
      <c r="A28" s="72"/>
      <c r="B28" s="47" t="s">
        <v>193</v>
      </c>
      <c r="C28" s="72">
        <v>235</v>
      </c>
      <c r="D28" s="73">
        <v>0.94</v>
      </c>
      <c r="E28" s="74">
        <v>0.94</v>
      </c>
      <c r="F28" s="73">
        <v>23.03</v>
      </c>
      <c r="G28" s="73">
        <v>110.45</v>
      </c>
      <c r="H28" s="73">
        <v>7.0999999999999994E-2</v>
      </c>
      <c r="I28" s="73">
        <v>23.5</v>
      </c>
      <c r="J28" s="75">
        <v>11.75</v>
      </c>
      <c r="K28" s="73">
        <v>0.47</v>
      </c>
      <c r="L28" s="73">
        <v>37.6</v>
      </c>
      <c r="M28" s="73">
        <v>25.85</v>
      </c>
      <c r="N28" s="73">
        <v>21.15</v>
      </c>
      <c r="O28" s="73">
        <v>5.17</v>
      </c>
    </row>
    <row r="29" spans="1:15" s="77" customFormat="1" ht="13.2" x14ac:dyDescent="0.25">
      <c r="A29" s="72" t="s">
        <v>88</v>
      </c>
      <c r="B29" s="47"/>
      <c r="C29" s="72">
        <f>SUM(C26:C28)</f>
        <v>450</v>
      </c>
      <c r="D29" s="73">
        <f>SUM(D26:D28)</f>
        <v>10.264999999999999</v>
      </c>
      <c r="E29" s="74">
        <f t="shared" ref="E29:O29" si="2">SUM(E26:E28)</f>
        <v>5.41</v>
      </c>
      <c r="F29" s="73">
        <f t="shared" si="2"/>
        <v>45.99</v>
      </c>
      <c r="G29" s="73">
        <f t="shared" si="2"/>
        <v>287</v>
      </c>
      <c r="H29" s="73">
        <f t="shared" si="2"/>
        <v>8.299999999999999E-2</v>
      </c>
      <c r="I29" s="73">
        <f t="shared" si="2"/>
        <v>24.7</v>
      </c>
      <c r="J29" s="75">
        <f t="shared" si="2"/>
        <v>33.25</v>
      </c>
      <c r="K29" s="73">
        <f t="shared" si="2"/>
        <v>0.47</v>
      </c>
      <c r="L29" s="73">
        <f t="shared" si="2"/>
        <v>289.95</v>
      </c>
      <c r="M29" s="73">
        <f t="shared" si="2"/>
        <v>229.35</v>
      </c>
      <c r="N29" s="73">
        <f t="shared" si="2"/>
        <v>54.15</v>
      </c>
      <c r="O29" s="73">
        <f t="shared" si="2"/>
        <v>5.6849999999999996</v>
      </c>
    </row>
    <row r="30" spans="1:15" s="79" customFormat="1" ht="13.2" x14ac:dyDescent="0.25">
      <c r="A30" s="72" t="s">
        <v>40</v>
      </c>
      <c r="B30" s="47"/>
      <c r="C30" s="72"/>
      <c r="D30" s="73">
        <f>D29+D24+D14</f>
        <v>74.343999999999994</v>
      </c>
      <c r="E30" s="73">
        <f t="shared" ref="E30:O30" si="3">E29+E24+E14</f>
        <v>65.435999999999993</v>
      </c>
      <c r="F30" s="73">
        <f t="shared" si="3"/>
        <v>288.78399999999999</v>
      </c>
      <c r="G30" s="73">
        <f t="shared" si="3"/>
        <v>2059.982</v>
      </c>
      <c r="H30" s="73">
        <f t="shared" si="3"/>
        <v>1.1549999999999998</v>
      </c>
      <c r="I30" s="73">
        <f t="shared" si="3"/>
        <v>70.36999999999999</v>
      </c>
      <c r="J30" s="73">
        <f t="shared" si="3"/>
        <v>667.97</v>
      </c>
      <c r="K30" s="73">
        <f t="shared" si="3"/>
        <v>13.519000000000002</v>
      </c>
      <c r="L30" s="73">
        <f t="shared" si="3"/>
        <v>937.005</v>
      </c>
      <c r="M30" s="73">
        <f t="shared" si="3"/>
        <v>1268.182</v>
      </c>
      <c r="N30" s="73">
        <f t="shared" si="3"/>
        <v>270.91699999999997</v>
      </c>
      <c r="O30" s="73">
        <f t="shared" si="3"/>
        <v>18.724999999999998</v>
      </c>
    </row>
    <row r="31" spans="1:15" s="80" customFormat="1" ht="13.2" x14ac:dyDescent="0.25">
      <c r="A31" s="72" t="s">
        <v>39</v>
      </c>
      <c r="B31" s="47"/>
      <c r="C31" s="72"/>
      <c r="D31" s="73"/>
      <c r="E31" s="74"/>
      <c r="F31" s="73"/>
      <c r="G31" s="73"/>
      <c r="H31" s="73"/>
      <c r="I31" s="73"/>
      <c r="J31" s="75"/>
      <c r="K31" s="73"/>
      <c r="L31" s="73"/>
      <c r="M31" s="73"/>
      <c r="N31" s="73"/>
      <c r="O31" s="73"/>
    </row>
    <row r="32" spans="1:15" s="78" customFormat="1" ht="13.2" x14ac:dyDescent="0.25">
      <c r="A32" s="72" t="s">
        <v>22</v>
      </c>
      <c r="B32" s="47"/>
      <c r="C32" s="72"/>
      <c r="D32" s="73"/>
      <c r="E32" s="74"/>
      <c r="F32" s="73"/>
      <c r="G32" s="73"/>
      <c r="H32" s="73"/>
      <c r="I32" s="73"/>
      <c r="J32" s="75"/>
      <c r="K32" s="73"/>
      <c r="L32" s="73"/>
      <c r="M32" s="73"/>
      <c r="N32" s="73"/>
      <c r="O32" s="73"/>
    </row>
    <row r="33" spans="1:15" s="76" customFormat="1" ht="26.4" x14ac:dyDescent="0.25">
      <c r="A33" s="72" t="s">
        <v>141</v>
      </c>
      <c r="B33" s="47" t="s">
        <v>220</v>
      </c>
      <c r="C33" s="72">
        <v>40</v>
      </c>
      <c r="D33" s="73">
        <v>0.28000000000000003</v>
      </c>
      <c r="E33" s="74">
        <v>0.04</v>
      </c>
      <c r="F33" s="73">
        <v>0.76</v>
      </c>
      <c r="G33" s="73">
        <v>4.4000000000000004</v>
      </c>
      <c r="H33" s="73">
        <v>1.2E-2</v>
      </c>
      <c r="I33" s="73">
        <v>2.8</v>
      </c>
      <c r="J33" s="75"/>
      <c r="K33" s="73">
        <v>0.04</v>
      </c>
      <c r="L33" s="73">
        <v>6.8</v>
      </c>
      <c r="M33" s="73">
        <v>12</v>
      </c>
      <c r="N33" s="73">
        <v>5.6</v>
      </c>
      <c r="O33" s="73">
        <v>0.2</v>
      </c>
    </row>
    <row r="34" spans="1:15" s="76" customFormat="1" ht="13.2" x14ac:dyDescent="0.25">
      <c r="A34" s="72" t="s">
        <v>142</v>
      </c>
      <c r="B34" s="47" t="s">
        <v>81</v>
      </c>
      <c r="C34" s="72">
        <v>100</v>
      </c>
      <c r="D34" s="73">
        <v>16.54</v>
      </c>
      <c r="E34" s="74">
        <v>13.02</v>
      </c>
      <c r="F34" s="73">
        <v>3.738</v>
      </c>
      <c r="G34" s="73">
        <v>198.90600000000001</v>
      </c>
      <c r="H34" s="73">
        <v>0.08</v>
      </c>
      <c r="I34" s="73">
        <v>4.5999999999999996</v>
      </c>
      <c r="J34" s="75"/>
      <c r="K34" s="73">
        <v>2.6459999999999999</v>
      </c>
      <c r="L34" s="73">
        <v>12.17</v>
      </c>
      <c r="M34" s="73">
        <v>161.58000000000001</v>
      </c>
      <c r="N34" s="73">
        <v>23.1</v>
      </c>
      <c r="O34" s="73">
        <v>2.4209999999999998</v>
      </c>
    </row>
    <row r="35" spans="1:15" s="76" customFormat="1" ht="13.2" x14ac:dyDescent="0.25">
      <c r="A35" s="72" t="s">
        <v>143</v>
      </c>
      <c r="B35" s="47" t="s">
        <v>90</v>
      </c>
      <c r="C35" s="72">
        <v>180</v>
      </c>
      <c r="D35" s="73">
        <v>4.5819999999999999</v>
      </c>
      <c r="E35" s="74">
        <v>3.55</v>
      </c>
      <c r="F35" s="73">
        <v>48.152000000000001</v>
      </c>
      <c r="G35" s="73">
        <v>242.886</v>
      </c>
      <c r="H35" s="73">
        <v>5.1999999999999998E-2</v>
      </c>
      <c r="I35" s="73"/>
      <c r="J35" s="75">
        <v>16</v>
      </c>
      <c r="K35" s="73">
        <v>0.3</v>
      </c>
      <c r="L35" s="73">
        <v>6.8220000000000001</v>
      </c>
      <c r="M35" s="73">
        <v>98.834999999999994</v>
      </c>
      <c r="N35" s="73">
        <v>32.54</v>
      </c>
      <c r="O35" s="73">
        <v>0.66300000000000003</v>
      </c>
    </row>
    <row r="36" spans="1:15" s="76" customFormat="1" ht="26.4" x14ac:dyDescent="0.25">
      <c r="A36" s="72" t="s">
        <v>144</v>
      </c>
      <c r="B36" s="47" t="s">
        <v>263</v>
      </c>
      <c r="C36" s="72">
        <v>200</v>
      </c>
      <c r="D36" s="73">
        <v>3.88</v>
      </c>
      <c r="E36" s="74">
        <v>3.1</v>
      </c>
      <c r="F36" s="73">
        <v>15.188000000000001</v>
      </c>
      <c r="G36" s="73">
        <v>105.46</v>
      </c>
      <c r="H36" s="73">
        <v>2.4E-2</v>
      </c>
      <c r="I36" s="73">
        <v>0.6</v>
      </c>
      <c r="J36" s="75">
        <v>10.119999999999999</v>
      </c>
      <c r="K36" s="73">
        <v>1.2E-2</v>
      </c>
      <c r="L36" s="73">
        <v>125.12</v>
      </c>
      <c r="M36" s="73">
        <v>116.2</v>
      </c>
      <c r="N36" s="73">
        <v>31</v>
      </c>
      <c r="O36" s="73">
        <v>1.01</v>
      </c>
    </row>
    <row r="37" spans="1:15" s="76" customFormat="1" ht="13.2" x14ac:dyDescent="0.25">
      <c r="A37" s="72"/>
      <c r="B37" s="47" t="s">
        <v>214</v>
      </c>
      <c r="C37" s="72">
        <v>60</v>
      </c>
      <c r="D37" s="73">
        <v>4.5</v>
      </c>
      <c r="E37" s="74">
        <v>1.74</v>
      </c>
      <c r="F37" s="73">
        <v>30.84</v>
      </c>
      <c r="G37" s="73">
        <v>157.02000000000001</v>
      </c>
      <c r="H37" s="73">
        <v>6.6000000000000003E-2</v>
      </c>
      <c r="I37" s="73"/>
      <c r="J37" s="75"/>
      <c r="K37" s="73">
        <v>1.02</v>
      </c>
      <c r="L37" s="73">
        <v>11.4</v>
      </c>
      <c r="M37" s="73">
        <v>39</v>
      </c>
      <c r="N37" s="73">
        <v>7.8</v>
      </c>
      <c r="O37" s="73">
        <v>0.72</v>
      </c>
    </row>
    <row r="38" spans="1:15" s="77" customFormat="1" ht="13.2" x14ac:dyDescent="0.25">
      <c r="A38" s="72" t="s">
        <v>21</v>
      </c>
      <c r="B38" s="47"/>
      <c r="C38" s="72">
        <f>SUM(C33:C37)</f>
        <v>580</v>
      </c>
      <c r="D38" s="73">
        <v>29.782</v>
      </c>
      <c r="E38" s="74">
        <v>21.45</v>
      </c>
      <c r="F38" s="73">
        <v>98.677999999999997</v>
      </c>
      <c r="G38" s="73">
        <v>708.67200000000003</v>
      </c>
      <c r="H38" s="73">
        <v>0.23499999999999999</v>
      </c>
      <c r="I38" s="73">
        <v>8</v>
      </c>
      <c r="J38" s="75">
        <v>26.12</v>
      </c>
      <c r="K38" s="73">
        <v>4.0179999999999998</v>
      </c>
      <c r="L38" s="73">
        <v>162.31200000000001</v>
      </c>
      <c r="M38" s="73">
        <v>427.61500000000001</v>
      </c>
      <c r="N38" s="73">
        <v>100.04</v>
      </c>
      <c r="O38" s="73">
        <v>5.0140000000000002</v>
      </c>
    </row>
    <row r="39" spans="1:15" s="78" customFormat="1" ht="13.2" x14ac:dyDescent="0.25">
      <c r="A39" s="72" t="s">
        <v>7</v>
      </c>
      <c r="B39" s="47"/>
      <c r="C39" s="72"/>
      <c r="D39" s="73"/>
      <c r="E39" s="74"/>
      <c r="F39" s="73"/>
      <c r="G39" s="73"/>
      <c r="H39" s="73"/>
      <c r="I39" s="73"/>
      <c r="J39" s="75"/>
      <c r="K39" s="73"/>
      <c r="L39" s="73"/>
      <c r="M39" s="73"/>
      <c r="N39" s="73"/>
      <c r="O39" s="73"/>
    </row>
    <row r="40" spans="1:15" s="76" customFormat="1" ht="26.4" x14ac:dyDescent="0.25">
      <c r="A40" s="72" t="s">
        <v>145</v>
      </c>
      <c r="B40" s="47" t="s">
        <v>92</v>
      </c>
      <c r="C40" s="72">
        <v>100</v>
      </c>
      <c r="D40" s="73">
        <v>1.3049999999999999</v>
      </c>
      <c r="E40" s="74">
        <v>5.1749999999999998</v>
      </c>
      <c r="F40" s="73">
        <v>11.598000000000001</v>
      </c>
      <c r="G40" s="73">
        <v>99.534999999999997</v>
      </c>
      <c r="H40" s="73">
        <v>3.3000000000000002E-2</v>
      </c>
      <c r="I40" s="73">
        <v>24.2</v>
      </c>
      <c r="J40" s="75">
        <v>301.25</v>
      </c>
      <c r="K40" s="73">
        <v>2.371</v>
      </c>
      <c r="L40" s="73">
        <v>34.799999999999997</v>
      </c>
      <c r="M40" s="73">
        <v>29.95</v>
      </c>
      <c r="N40" s="73">
        <v>16.45</v>
      </c>
      <c r="O40" s="73">
        <v>1.01</v>
      </c>
    </row>
    <row r="41" spans="1:15" s="76" customFormat="1" ht="39.6" x14ac:dyDescent="0.25">
      <c r="A41" s="72" t="s">
        <v>146</v>
      </c>
      <c r="B41" s="47" t="s">
        <v>194</v>
      </c>
      <c r="C41" s="72">
        <v>250</v>
      </c>
      <c r="D41" s="73">
        <v>6.7389999999999999</v>
      </c>
      <c r="E41" s="73">
        <v>5.585</v>
      </c>
      <c r="F41" s="73">
        <v>19.773</v>
      </c>
      <c r="G41" s="73">
        <v>156.488</v>
      </c>
      <c r="H41" s="73">
        <v>0.23899999999999999</v>
      </c>
      <c r="I41" s="73">
        <v>12.489000000000001</v>
      </c>
      <c r="J41" s="73">
        <v>238.5</v>
      </c>
      <c r="K41" s="73">
        <v>2.4700000000000002</v>
      </c>
      <c r="L41" s="73">
        <v>46.613999999999997</v>
      </c>
      <c r="M41" s="73">
        <v>117.148</v>
      </c>
      <c r="N41" s="73">
        <v>40.146000000000001</v>
      </c>
      <c r="O41" s="73">
        <v>2.1259999999999999</v>
      </c>
    </row>
    <row r="42" spans="1:15" s="76" customFormat="1" ht="26.4" x14ac:dyDescent="0.25">
      <c r="A42" s="72" t="s">
        <v>147</v>
      </c>
      <c r="B42" s="47" t="s">
        <v>221</v>
      </c>
      <c r="C42" s="72">
        <v>280</v>
      </c>
      <c r="D42" s="73">
        <v>30.526</v>
      </c>
      <c r="E42" s="74">
        <v>13.016</v>
      </c>
      <c r="F42" s="73">
        <v>29.102</v>
      </c>
      <c r="G42" s="73">
        <v>357.98599999999999</v>
      </c>
      <c r="H42" s="73">
        <v>0.32800000000000001</v>
      </c>
      <c r="I42" s="73">
        <v>40.19</v>
      </c>
      <c r="J42" s="75">
        <v>50.8</v>
      </c>
      <c r="K42" s="73">
        <v>3.3029999999999999</v>
      </c>
      <c r="L42" s="73">
        <v>45.445</v>
      </c>
      <c r="M42" s="73">
        <v>312.52</v>
      </c>
      <c r="N42" s="73">
        <v>67.962999999999994</v>
      </c>
      <c r="O42" s="73">
        <v>3.4649999999999999</v>
      </c>
    </row>
    <row r="43" spans="1:15" s="76" customFormat="1" ht="13.2" x14ac:dyDescent="0.25">
      <c r="A43" s="72" t="s">
        <v>148</v>
      </c>
      <c r="B43" s="47" t="s">
        <v>94</v>
      </c>
      <c r="C43" s="72">
        <v>200</v>
      </c>
      <c r="D43" s="73">
        <v>0.16</v>
      </c>
      <c r="E43" s="74">
        <v>0.12</v>
      </c>
      <c r="F43" s="73">
        <v>14.1</v>
      </c>
      <c r="G43" s="73">
        <v>58.7</v>
      </c>
      <c r="H43" s="73">
        <v>8.0000000000000002E-3</v>
      </c>
      <c r="I43" s="73">
        <v>2</v>
      </c>
      <c r="J43" s="75"/>
      <c r="K43" s="73">
        <v>0.16</v>
      </c>
      <c r="L43" s="73">
        <v>7.6</v>
      </c>
      <c r="M43" s="73">
        <v>6.4</v>
      </c>
      <c r="N43" s="73">
        <v>4.8</v>
      </c>
      <c r="O43" s="73">
        <v>0.95</v>
      </c>
    </row>
    <row r="44" spans="1:15" s="76" customFormat="1" ht="13.2" x14ac:dyDescent="0.25">
      <c r="A44" s="72"/>
      <c r="B44" s="47" t="s">
        <v>6</v>
      </c>
      <c r="C44" s="72">
        <v>40</v>
      </c>
      <c r="D44" s="73">
        <v>3.16</v>
      </c>
      <c r="E44" s="74">
        <v>0.4</v>
      </c>
      <c r="F44" s="73">
        <v>19.32</v>
      </c>
      <c r="G44" s="73">
        <v>94</v>
      </c>
      <c r="H44" s="73">
        <v>6.4000000000000001E-2</v>
      </c>
      <c r="I44" s="73"/>
      <c r="J44" s="75"/>
      <c r="K44" s="73">
        <v>0.52</v>
      </c>
      <c r="L44" s="73">
        <v>9.1999999999999993</v>
      </c>
      <c r="M44" s="73">
        <v>34.799999999999997</v>
      </c>
      <c r="N44" s="73">
        <v>13.2</v>
      </c>
      <c r="O44" s="73">
        <v>0.8</v>
      </c>
    </row>
    <row r="45" spans="1:15" s="76" customFormat="1" ht="13.2" x14ac:dyDescent="0.25">
      <c r="A45" s="72"/>
      <c r="B45" s="47" t="s">
        <v>52</v>
      </c>
      <c r="C45" s="72">
        <v>50</v>
      </c>
      <c r="D45" s="73">
        <v>3.3</v>
      </c>
      <c r="E45" s="74">
        <v>0.6</v>
      </c>
      <c r="F45" s="73">
        <v>19.82</v>
      </c>
      <c r="G45" s="73">
        <v>99</v>
      </c>
      <c r="H45" s="73">
        <v>8.5000000000000006E-2</v>
      </c>
      <c r="I45" s="73"/>
      <c r="J45" s="75"/>
      <c r="K45" s="73">
        <v>0.5</v>
      </c>
      <c r="L45" s="73">
        <v>14.5</v>
      </c>
      <c r="M45" s="73">
        <v>75</v>
      </c>
      <c r="N45" s="73">
        <v>23.5</v>
      </c>
      <c r="O45" s="73">
        <v>1.95</v>
      </c>
    </row>
    <row r="46" spans="1:15" s="77" customFormat="1" ht="13.2" x14ac:dyDescent="0.25">
      <c r="A46" s="72" t="s">
        <v>20</v>
      </c>
      <c r="B46" s="47"/>
      <c r="C46" s="72">
        <f>SUM(C40:C45)</f>
        <v>920</v>
      </c>
      <c r="D46" s="73">
        <f>SUM(D40:D45)</f>
        <v>45.19</v>
      </c>
      <c r="E46" s="73">
        <f t="shared" ref="E46:O46" si="4">SUM(E40:E45)</f>
        <v>24.896000000000001</v>
      </c>
      <c r="F46" s="73">
        <f t="shared" si="4"/>
        <v>113.71299999999999</v>
      </c>
      <c r="G46" s="73">
        <f t="shared" si="4"/>
        <v>865.70900000000006</v>
      </c>
      <c r="H46" s="73">
        <f t="shared" si="4"/>
        <v>0.75700000000000012</v>
      </c>
      <c r="I46" s="73">
        <f t="shared" si="4"/>
        <v>78.878999999999991</v>
      </c>
      <c r="J46" s="73">
        <f t="shared" si="4"/>
        <v>590.54999999999995</v>
      </c>
      <c r="K46" s="73">
        <f t="shared" si="4"/>
        <v>9.3239999999999998</v>
      </c>
      <c r="L46" s="73">
        <f t="shared" si="4"/>
        <v>158.15899999999996</v>
      </c>
      <c r="M46" s="73">
        <f t="shared" si="4"/>
        <v>575.81799999999998</v>
      </c>
      <c r="N46" s="73">
        <f t="shared" si="4"/>
        <v>166.059</v>
      </c>
      <c r="O46" s="73">
        <f t="shared" si="4"/>
        <v>10.301</v>
      </c>
    </row>
    <row r="47" spans="1:15" s="78" customFormat="1" ht="13.2" x14ac:dyDescent="0.25">
      <c r="A47" s="72" t="s">
        <v>87</v>
      </c>
      <c r="B47" s="47"/>
      <c r="C47" s="72"/>
      <c r="D47" s="73"/>
      <c r="E47" s="74"/>
      <c r="F47" s="73"/>
      <c r="G47" s="73"/>
      <c r="H47" s="73"/>
      <c r="I47" s="73"/>
      <c r="J47" s="75"/>
      <c r="K47" s="73"/>
      <c r="L47" s="73"/>
      <c r="M47" s="73"/>
      <c r="N47" s="73"/>
      <c r="O47" s="73"/>
    </row>
    <row r="48" spans="1:15" s="76" customFormat="1" ht="13.2" x14ac:dyDescent="0.25">
      <c r="A48" s="72"/>
      <c r="B48" s="47" t="s">
        <v>75</v>
      </c>
      <c r="C48" s="72">
        <v>15</v>
      </c>
      <c r="D48" s="73">
        <v>0.12</v>
      </c>
      <c r="E48" s="74">
        <v>1.4999999999999999E-2</v>
      </c>
      <c r="F48" s="73">
        <v>11.97</v>
      </c>
      <c r="G48" s="73">
        <v>48.9</v>
      </c>
      <c r="H48" s="73"/>
      <c r="I48" s="73"/>
      <c r="J48" s="75"/>
      <c r="K48" s="73"/>
      <c r="L48" s="73">
        <v>3.75</v>
      </c>
      <c r="M48" s="73">
        <v>1.8</v>
      </c>
      <c r="N48" s="73">
        <v>0.9</v>
      </c>
      <c r="O48" s="73">
        <v>0.21</v>
      </c>
    </row>
    <row r="49" spans="1:15" s="76" customFormat="1" ht="13.2" x14ac:dyDescent="0.25">
      <c r="A49" s="72"/>
      <c r="B49" s="47" t="s">
        <v>265</v>
      </c>
      <c r="C49" s="72">
        <v>200</v>
      </c>
      <c r="D49" s="73">
        <v>8.1999999999999993</v>
      </c>
      <c r="E49" s="74">
        <v>3</v>
      </c>
      <c r="F49" s="73">
        <v>11.8</v>
      </c>
      <c r="G49" s="73">
        <v>114</v>
      </c>
      <c r="H49" s="73"/>
      <c r="I49" s="73">
        <v>1.2</v>
      </c>
      <c r="J49" s="75">
        <v>20</v>
      </c>
      <c r="K49" s="73"/>
      <c r="L49" s="73">
        <v>248</v>
      </c>
      <c r="M49" s="73">
        <v>190</v>
      </c>
      <c r="N49" s="73">
        <v>30</v>
      </c>
      <c r="O49" s="73">
        <v>0.2</v>
      </c>
    </row>
    <row r="50" spans="1:15" s="76" customFormat="1" ht="13.2" x14ac:dyDescent="0.25">
      <c r="A50" s="72"/>
      <c r="B50" s="47" t="s">
        <v>192</v>
      </c>
      <c r="C50" s="72">
        <v>235</v>
      </c>
      <c r="D50" s="73">
        <v>1.88</v>
      </c>
      <c r="E50" s="74">
        <v>0.47</v>
      </c>
      <c r="F50" s="73">
        <v>17.625</v>
      </c>
      <c r="G50" s="73">
        <v>89.3</v>
      </c>
      <c r="H50" s="73">
        <v>0.14099999999999999</v>
      </c>
      <c r="I50" s="73">
        <v>89.3</v>
      </c>
      <c r="J50" s="75"/>
      <c r="K50" s="73">
        <v>0.47</v>
      </c>
      <c r="L50" s="73">
        <v>82.25</v>
      </c>
      <c r="M50" s="73">
        <v>39.950000000000003</v>
      </c>
      <c r="N50" s="73">
        <v>25.85</v>
      </c>
      <c r="O50" s="73">
        <v>0.23499999999999999</v>
      </c>
    </row>
    <row r="51" spans="1:15" s="77" customFormat="1" ht="13.2" x14ac:dyDescent="0.25">
      <c r="A51" s="72" t="s">
        <v>88</v>
      </c>
      <c r="B51" s="47"/>
      <c r="C51" s="72">
        <f>SUM(C48:C50)</f>
        <v>450</v>
      </c>
      <c r="D51" s="73">
        <v>10.199999999999999</v>
      </c>
      <c r="E51" s="74">
        <v>3.4849999999999999</v>
      </c>
      <c r="F51" s="73">
        <v>41.395000000000003</v>
      </c>
      <c r="G51" s="73">
        <v>252.2</v>
      </c>
      <c r="H51" s="73">
        <v>0.14099999999999999</v>
      </c>
      <c r="I51" s="73">
        <v>90.5</v>
      </c>
      <c r="J51" s="75">
        <v>20</v>
      </c>
      <c r="K51" s="73">
        <v>0.47</v>
      </c>
      <c r="L51" s="73">
        <v>334</v>
      </c>
      <c r="M51" s="73">
        <v>231.75</v>
      </c>
      <c r="N51" s="73">
        <v>56.75</v>
      </c>
      <c r="O51" s="73">
        <v>0.64500000000000002</v>
      </c>
    </row>
    <row r="52" spans="1:15" s="79" customFormat="1" ht="13.2" x14ac:dyDescent="0.25">
      <c r="A52" s="72" t="s">
        <v>38</v>
      </c>
      <c r="B52" s="47"/>
      <c r="C52" s="72"/>
      <c r="D52" s="73">
        <f>D51+D46+D38</f>
        <v>85.171999999999997</v>
      </c>
      <c r="E52" s="73">
        <f t="shared" ref="E52:O52" si="5">E51+E46+E38</f>
        <v>49.831000000000003</v>
      </c>
      <c r="F52" s="73">
        <f t="shared" si="5"/>
        <v>253.786</v>
      </c>
      <c r="G52" s="73">
        <f t="shared" si="5"/>
        <v>1826.5810000000001</v>
      </c>
      <c r="H52" s="73">
        <f t="shared" si="5"/>
        <v>1.133</v>
      </c>
      <c r="I52" s="73">
        <f t="shared" si="5"/>
        <v>177.37899999999999</v>
      </c>
      <c r="J52" s="73">
        <f t="shared" si="5"/>
        <v>636.66999999999996</v>
      </c>
      <c r="K52" s="73">
        <f t="shared" si="5"/>
        <v>13.812000000000001</v>
      </c>
      <c r="L52" s="73">
        <f t="shared" si="5"/>
        <v>654.471</v>
      </c>
      <c r="M52" s="73">
        <f t="shared" si="5"/>
        <v>1235.183</v>
      </c>
      <c r="N52" s="73">
        <f t="shared" si="5"/>
        <v>322.84899999999999</v>
      </c>
      <c r="O52" s="73">
        <f t="shared" si="5"/>
        <v>15.96</v>
      </c>
    </row>
    <row r="53" spans="1:15" s="80" customFormat="1" ht="13.2" x14ac:dyDescent="0.25">
      <c r="A53" s="72" t="s">
        <v>37</v>
      </c>
      <c r="B53" s="47"/>
      <c r="C53" s="72"/>
      <c r="D53" s="73"/>
      <c r="E53" s="74"/>
      <c r="F53" s="73"/>
      <c r="G53" s="73"/>
      <c r="H53" s="73"/>
      <c r="I53" s="73"/>
      <c r="J53" s="75"/>
      <c r="K53" s="73"/>
      <c r="L53" s="73"/>
      <c r="M53" s="73"/>
      <c r="N53" s="73"/>
      <c r="O53" s="73"/>
    </row>
    <row r="54" spans="1:15" s="78" customFormat="1" ht="13.2" x14ac:dyDescent="0.25">
      <c r="A54" s="72" t="s">
        <v>22</v>
      </c>
      <c r="B54" s="47"/>
      <c r="C54" s="72"/>
      <c r="D54" s="73"/>
      <c r="E54" s="74"/>
      <c r="F54" s="73"/>
      <c r="G54" s="73"/>
      <c r="H54" s="73"/>
      <c r="I54" s="73"/>
      <c r="J54" s="75"/>
      <c r="K54" s="73"/>
      <c r="L54" s="73"/>
      <c r="M54" s="73"/>
      <c r="N54" s="73"/>
      <c r="O54" s="73"/>
    </row>
    <row r="55" spans="1:15" s="76" customFormat="1" ht="26.4" x14ac:dyDescent="0.25">
      <c r="A55" s="72" t="s">
        <v>149</v>
      </c>
      <c r="B55" s="47" t="s">
        <v>257</v>
      </c>
      <c r="C55" s="72">
        <v>140</v>
      </c>
      <c r="D55" s="73">
        <v>25.026</v>
      </c>
      <c r="E55" s="74">
        <v>14.889999999999999</v>
      </c>
      <c r="F55" s="73">
        <v>23.675000000000001</v>
      </c>
      <c r="G55" s="73">
        <v>334.76300000000003</v>
      </c>
      <c r="H55" s="73">
        <v>0.08</v>
      </c>
      <c r="I55" s="73">
        <v>0.78499999999999992</v>
      </c>
      <c r="J55" s="75">
        <v>96</v>
      </c>
      <c r="K55" s="73">
        <v>0.34699999999999998</v>
      </c>
      <c r="L55" s="73">
        <v>241.8</v>
      </c>
      <c r="M55" s="73">
        <v>318.83999999999997</v>
      </c>
      <c r="N55" s="73">
        <v>37.03</v>
      </c>
      <c r="O55" s="73">
        <v>0.98499999999999999</v>
      </c>
    </row>
    <row r="56" spans="1:15" s="76" customFormat="1" ht="13.2" hidden="1" x14ac:dyDescent="0.25">
      <c r="A56" s="72"/>
      <c r="B56" s="47"/>
      <c r="C56" s="72"/>
      <c r="D56" s="73"/>
      <c r="E56" s="74"/>
      <c r="F56" s="73"/>
      <c r="G56" s="73"/>
      <c r="H56" s="73"/>
      <c r="I56" s="73"/>
      <c r="J56" s="75"/>
      <c r="K56" s="73"/>
      <c r="L56" s="73"/>
      <c r="M56" s="73"/>
      <c r="N56" s="73"/>
      <c r="O56" s="73"/>
    </row>
    <row r="57" spans="1:15" s="76" customFormat="1" ht="13.2" x14ac:dyDescent="0.25">
      <c r="A57" s="72" t="s">
        <v>151</v>
      </c>
      <c r="B57" s="47" t="s">
        <v>195</v>
      </c>
      <c r="C57" s="72">
        <v>200</v>
      </c>
      <c r="D57" s="73"/>
      <c r="E57" s="74"/>
      <c r="F57" s="73">
        <v>9.9830000000000005</v>
      </c>
      <c r="G57" s="73">
        <v>39.911999999999999</v>
      </c>
      <c r="H57" s="73">
        <v>1E-3</v>
      </c>
      <c r="I57" s="73">
        <v>0.1</v>
      </c>
      <c r="J57" s="75"/>
      <c r="K57" s="73"/>
      <c r="L57" s="73">
        <v>4.95</v>
      </c>
      <c r="M57" s="73">
        <v>8.24</v>
      </c>
      <c r="N57" s="73">
        <v>4.4000000000000004</v>
      </c>
      <c r="O57" s="73">
        <v>0.85</v>
      </c>
    </row>
    <row r="58" spans="1:15" s="76" customFormat="1" ht="13.2" x14ac:dyDescent="0.25">
      <c r="A58" s="72"/>
      <c r="B58" s="47" t="s">
        <v>193</v>
      </c>
      <c r="C58" s="72">
        <v>150</v>
      </c>
      <c r="D58" s="73">
        <v>0.6</v>
      </c>
      <c r="E58" s="74">
        <v>0.6</v>
      </c>
      <c r="F58" s="73">
        <v>14.7</v>
      </c>
      <c r="G58" s="73">
        <v>70.5</v>
      </c>
      <c r="H58" s="73">
        <v>4.4999999999999998E-2</v>
      </c>
      <c r="I58" s="73">
        <v>15</v>
      </c>
      <c r="J58" s="75">
        <v>7.5</v>
      </c>
      <c r="K58" s="73">
        <v>0.3</v>
      </c>
      <c r="L58" s="73">
        <v>24</v>
      </c>
      <c r="M58" s="73">
        <v>16.5</v>
      </c>
      <c r="N58" s="73">
        <v>13.5</v>
      </c>
      <c r="O58" s="73">
        <v>3.3</v>
      </c>
    </row>
    <row r="59" spans="1:15" s="76" customFormat="1" ht="13.2" x14ac:dyDescent="0.25">
      <c r="A59" s="72"/>
      <c r="B59" s="47" t="s">
        <v>214</v>
      </c>
      <c r="C59" s="72">
        <v>60</v>
      </c>
      <c r="D59" s="73">
        <v>4.5</v>
      </c>
      <c r="E59" s="74">
        <v>1.74</v>
      </c>
      <c r="F59" s="73">
        <v>30.84</v>
      </c>
      <c r="G59" s="73">
        <v>157.02000000000001</v>
      </c>
      <c r="H59" s="73">
        <v>6.6000000000000003E-2</v>
      </c>
      <c r="I59" s="73"/>
      <c r="J59" s="75"/>
      <c r="K59" s="73">
        <v>1.02</v>
      </c>
      <c r="L59" s="73">
        <v>11.4</v>
      </c>
      <c r="M59" s="73">
        <v>39</v>
      </c>
      <c r="N59" s="73">
        <v>7.8</v>
      </c>
      <c r="O59" s="73">
        <v>0.72</v>
      </c>
    </row>
    <row r="60" spans="1:15" s="77" customFormat="1" ht="13.2" x14ac:dyDescent="0.25">
      <c r="A60" s="72" t="s">
        <v>21</v>
      </c>
      <c r="B60" s="47"/>
      <c r="C60" s="72">
        <f>SUM(C55:C59)</f>
        <v>550</v>
      </c>
      <c r="D60" s="73">
        <v>30.126000000000001</v>
      </c>
      <c r="E60" s="74">
        <v>17.23</v>
      </c>
      <c r="F60" s="73">
        <v>79.197999999999993</v>
      </c>
      <c r="G60" s="73">
        <v>602.19500000000005</v>
      </c>
      <c r="H60" s="73">
        <v>0.192</v>
      </c>
      <c r="I60" s="73">
        <v>15.885</v>
      </c>
      <c r="J60" s="75">
        <v>103.5</v>
      </c>
      <c r="K60" s="73">
        <v>1.667</v>
      </c>
      <c r="L60" s="73">
        <v>282.14999999999998</v>
      </c>
      <c r="M60" s="73">
        <v>382.58</v>
      </c>
      <c r="N60" s="73">
        <v>62.73</v>
      </c>
      <c r="O60" s="73">
        <v>5.8550000000000004</v>
      </c>
    </row>
    <row r="61" spans="1:15" s="78" customFormat="1" ht="13.2" x14ac:dyDescent="0.25">
      <c r="A61" s="72" t="s">
        <v>7</v>
      </c>
      <c r="B61" s="47"/>
      <c r="C61" s="72"/>
      <c r="D61" s="73"/>
      <c r="E61" s="74"/>
      <c r="F61" s="73"/>
      <c r="G61" s="73"/>
      <c r="H61" s="73"/>
      <c r="I61" s="73"/>
      <c r="J61" s="75"/>
      <c r="K61" s="73"/>
      <c r="L61" s="73"/>
      <c r="M61" s="73"/>
      <c r="N61" s="73"/>
      <c r="O61" s="73"/>
    </row>
    <row r="62" spans="1:15" s="76" customFormat="1" ht="13.2" x14ac:dyDescent="0.25">
      <c r="A62" s="72" t="s">
        <v>152</v>
      </c>
      <c r="B62" s="47" t="s">
        <v>222</v>
      </c>
      <c r="C62" s="72">
        <v>100</v>
      </c>
      <c r="D62" s="73">
        <v>2.87</v>
      </c>
      <c r="E62" s="74">
        <v>6.375</v>
      </c>
      <c r="F62" s="73">
        <v>10.125</v>
      </c>
      <c r="G62" s="73">
        <v>109.80500000000001</v>
      </c>
      <c r="H62" s="73">
        <v>0.09</v>
      </c>
      <c r="I62" s="73">
        <v>11.5</v>
      </c>
      <c r="J62" s="75">
        <v>630</v>
      </c>
      <c r="K62" s="73">
        <v>2.4449999999999998</v>
      </c>
      <c r="L62" s="73">
        <v>21.204000000000001</v>
      </c>
      <c r="M62" s="73">
        <v>68.325000000000003</v>
      </c>
      <c r="N62" s="73">
        <v>25.116</v>
      </c>
      <c r="O62" s="73">
        <v>0.94399999999999995</v>
      </c>
    </row>
    <row r="63" spans="1:15" s="76" customFormat="1" ht="39.6" x14ac:dyDescent="0.25">
      <c r="A63" s="72" t="s">
        <v>153</v>
      </c>
      <c r="B63" s="47" t="s">
        <v>259</v>
      </c>
      <c r="C63" s="72">
        <v>250</v>
      </c>
      <c r="D63" s="73">
        <v>3.0630000000000002</v>
      </c>
      <c r="E63" s="73">
        <v>5.3559999999999999</v>
      </c>
      <c r="F63" s="73">
        <v>11.763999999999999</v>
      </c>
      <c r="G63" s="73">
        <v>110.196</v>
      </c>
      <c r="H63" s="73">
        <v>6.2E-2</v>
      </c>
      <c r="I63" s="73">
        <v>21.07</v>
      </c>
      <c r="J63" s="73">
        <v>240.72</v>
      </c>
      <c r="K63" s="73">
        <v>1.7849999999999999</v>
      </c>
      <c r="L63" s="73">
        <v>47.064</v>
      </c>
      <c r="M63" s="73">
        <v>58.253999999999998</v>
      </c>
      <c r="N63" s="73">
        <v>26.472999999999999</v>
      </c>
      <c r="O63" s="73">
        <v>1.214</v>
      </c>
    </row>
    <row r="64" spans="1:15" s="76" customFormat="1" ht="39.6" x14ac:dyDescent="0.25">
      <c r="A64" s="72" t="s">
        <v>207</v>
      </c>
      <c r="B64" s="47" t="s">
        <v>223</v>
      </c>
      <c r="C64" s="72">
        <v>110</v>
      </c>
      <c r="D64" s="73">
        <v>15.988999999999999</v>
      </c>
      <c r="E64" s="74">
        <v>13.119</v>
      </c>
      <c r="F64" s="73">
        <v>16.431000000000001</v>
      </c>
      <c r="G64" s="73">
        <v>248.72899999999998</v>
      </c>
      <c r="H64" s="73">
        <v>0.182</v>
      </c>
      <c r="I64" s="73">
        <v>12.11</v>
      </c>
      <c r="J64" s="75">
        <v>2569.5</v>
      </c>
      <c r="K64" s="73">
        <v>2.2230000000000003</v>
      </c>
      <c r="L64" s="73">
        <v>22.36</v>
      </c>
      <c r="M64" s="73">
        <v>205.20500000000001</v>
      </c>
      <c r="N64" s="73">
        <v>25.605</v>
      </c>
      <c r="O64" s="73">
        <v>3.85</v>
      </c>
    </row>
    <row r="65" spans="1:15" s="76" customFormat="1" ht="13.2" hidden="1" x14ac:dyDescent="0.25">
      <c r="A65" s="72"/>
      <c r="B65" s="47"/>
      <c r="C65" s="72"/>
      <c r="D65" s="73"/>
      <c r="E65" s="74"/>
      <c r="F65" s="73"/>
      <c r="G65" s="73"/>
      <c r="H65" s="73"/>
      <c r="I65" s="73"/>
      <c r="J65" s="75"/>
      <c r="K65" s="73"/>
      <c r="L65" s="73"/>
      <c r="M65" s="73"/>
      <c r="N65" s="73"/>
      <c r="O65" s="73"/>
    </row>
    <row r="66" spans="1:15" s="76" customFormat="1" ht="13.2" x14ac:dyDescent="0.25">
      <c r="A66" s="72" t="s">
        <v>155</v>
      </c>
      <c r="B66" s="47" t="s">
        <v>100</v>
      </c>
      <c r="C66" s="72">
        <v>180</v>
      </c>
      <c r="D66" s="73">
        <v>2.8780000000000001</v>
      </c>
      <c r="E66" s="74">
        <v>9.423</v>
      </c>
      <c r="F66" s="73">
        <v>21.960999999999999</v>
      </c>
      <c r="G66" s="73">
        <v>185.249</v>
      </c>
      <c r="H66" s="73">
        <v>0.153</v>
      </c>
      <c r="I66" s="73">
        <v>21.95</v>
      </c>
      <c r="J66" s="75">
        <v>820</v>
      </c>
      <c r="K66" s="73">
        <v>4.3140000000000001</v>
      </c>
      <c r="L66" s="73">
        <v>29.100999999999999</v>
      </c>
      <c r="M66" s="73">
        <v>85.873999999999995</v>
      </c>
      <c r="N66" s="73">
        <v>39.433</v>
      </c>
      <c r="O66" s="73">
        <v>1.3080000000000001</v>
      </c>
    </row>
    <row r="67" spans="1:15" s="76" customFormat="1" ht="13.2" x14ac:dyDescent="0.25">
      <c r="A67" s="72" t="s">
        <v>156</v>
      </c>
      <c r="B67" s="47" t="s">
        <v>101</v>
      </c>
      <c r="C67" s="72">
        <v>200</v>
      </c>
      <c r="D67" s="73">
        <v>0.2</v>
      </c>
      <c r="E67" s="74">
        <v>0.04</v>
      </c>
      <c r="F67" s="73">
        <v>12.28</v>
      </c>
      <c r="G67" s="73">
        <v>47.5</v>
      </c>
      <c r="H67" s="73">
        <v>6.0000000000000001E-3</v>
      </c>
      <c r="I67" s="73">
        <v>40</v>
      </c>
      <c r="J67" s="75"/>
      <c r="K67" s="73">
        <v>0.14399999999999999</v>
      </c>
      <c r="L67" s="73">
        <v>7.2</v>
      </c>
      <c r="M67" s="73">
        <v>6.6</v>
      </c>
      <c r="N67" s="73">
        <v>6.2</v>
      </c>
      <c r="O67" s="73">
        <v>0.28999999999999998</v>
      </c>
    </row>
    <row r="68" spans="1:15" s="76" customFormat="1" ht="13.2" x14ac:dyDescent="0.25">
      <c r="A68" s="72"/>
      <c r="B68" s="47" t="s">
        <v>6</v>
      </c>
      <c r="C68" s="72">
        <v>40</v>
      </c>
      <c r="D68" s="73">
        <v>3.16</v>
      </c>
      <c r="E68" s="74">
        <v>0.4</v>
      </c>
      <c r="F68" s="73">
        <v>19.32</v>
      </c>
      <c r="G68" s="73">
        <v>94</v>
      </c>
      <c r="H68" s="73">
        <v>6.4000000000000001E-2</v>
      </c>
      <c r="I68" s="73"/>
      <c r="J68" s="75"/>
      <c r="K68" s="73">
        <v>0.52</v>
      </c>
      <c r="L68" s="73">
        <v>9.1999999999999993</v>
      </c>
      <c r="M68" s="73">
        <v>34.799999999999997</v>
      </c>
      <c r="N68" s="73">
        <v>13.2</v>
      </c>
      <c r="O68" s="73">
        <v>0.8</v>
      </c>
    </row>
    <row r="69" spans="1:15" s="76" customFormat="1" ht="13.2" x14ac:dyDescent="0.25">
      <c r="A69" s="72"/>
      <c r="B69" s="47" t="s">
        <v>52</v>
      </c>
      <c r="C69" s="72">
        <v>50</v>
      </c>
      <c r="D69" s="73">
        <v>3.3</v>
      </c>
      <c r="E69" s="74">
        <v>0.6</v>
      </c>
      <c r="F69" s="73">
        <v>19.82</v>
      </c>
      <c r="G69" s="73">
        <v>99</v>
      </c>
      <c r="H69" s="73">
        <v>8.5000000000000006E-2</v>
      </c>
      <c r="I69" s="73"/>
      <c r="J69" s="75"/>
      <c r="K69" s="73">
        <v>0.5</v>
      </c>
      <c r="L69" s="73">
        <v>14.5</v>
      </c>
      <c r="M69" s="73">
        <v>75</v>
      </c>
      <c r="N69" s="73">
        <v>23.5</v>
      </c>
      <c r="O69" s="73">
        <v>1.95</v>
      </c>
    </row>
    <row r="70" spans="1:15" s="77" customFormat="1" ht="13.2" x14ac:dyDescent="0.25">
      <c r="A70" s="72" t="s">
        <v>20</v>
      </c>
      <c r="B70" s="47"/>
      <c r="C70" s="72">
        <f>SUM(C62:C69)</f>
        <v>930</v>
      </c>
      <c r="D70" s="73">
        <f>SUM(D62:D69)</f>
        <v>31.459999999999997</v>
      </c>
      <c r="E70" s="73">
        <f t="shared" ref="E70:O70" si="6">SUM(E62:E69)</f>
        <v>35.313000000000002</v>
      </c>
      <c r="F70" s="73">
        <f t="shared" si="6"/>
        <v>111.70099999999999</v>
      </c>
      <c r="G70" s="73">
        <f t="shared" si="6"/>
        <v>894.47900000000004</v>
      </c>
      <c r="H70" s="73">
        <f t="shared" si="6"/>
        <v>0.6419999999999999</v>
      </c>
      <c r="I70" s="73">
        <f t="shared" si="6"/>
        <v>106.63</v>
      </c>
      <c r="J70" s="73">
        <f t="shared" si="6"/>
        <v>4260.22</v>
      </c>
      <c r="K70" s="73">
        <f t="shared" si="6"/>
        <v>11.930999999999999</v>
      </c>
      <c r="L70" s="73">
        <f t="shared" si="6"/>
        <v>150.62899999999999</v>
      </c>
      <c r="M70" s="73">
        <f t="shared" si="6"/>
        <v>534.05799999999999</v>
      </c>
      <c r="N70" s="73">
        <f t="shared" si="6"/>
        <v>159.52700000000002</v>
      </c>
      <c r="O70" s="73">
        <f t="shared" si="6"/>
        <v>10.356</v>
      </c>
    </row>
    <row r="71" spans="1:15" s="78" customFormat="1" ht="13.2" x14ac:dyDescent="0.25">
      <c r="A71" s="72" t="s">
        <v>87</v>
      </c>
      <c r="B71" s="47"/>
      <c r="C71" s="72"/>
      <c r="D71" s="73"/>
      <c r="E71" s="74"/>
      <c r="F71" s="73"/>
      <c r="G71" s="73"/>
      <c r="H71" s="73"/>
      <c r="I71" s="73"/>
      <c r="J71" s="75"/>
      <c r="K71" s="73"/>
      <c r="L71" s="73"/>
      <c r="M71" s="73"/>
      <c r="N71" s="73"/>
      <c r="O71" s="73"/>
    </row>
    <row r="72" spans="1:15" s="76" customFormat="1" ht="13.2" x14ac:dyDescent="0.25">
      <c r="A72" s="72"/>
      <c r="B72" s="47" t="s">
        <v>72</v>
      </c>
      <c r="C72" s="72">
        <v>15</v>
      </c>
      <c r="D72" s="73">
        <v>1.125</v>
      </c>
      <c r="E72" s="74">
        <v>1.47</v>
      </c>
      <c r="F72" s="73">
        <v>11.16</v>
      </c>
      <c r="G72" s="73">
        <v>62.55</v>
      </c>
      <c r="H72" s="73">
        <v>1.2E-2</v>
      </c>
      <c r="I72" s="73"/>
      <c r="J72" s="75">
        <v>1.5</v>
      </c>
      <c r="K72" s="73"/>
      <c r="L72" s="73">
        <v>4.3499999999999996</v>
      </c>
      <c r="M72" s="73">
        <v>13.5</v>
      </c>
      <c r="N72" s="73">
        <v>3</v>
      </c>
      <c r="O72" s="73">
        <v>0.315</v>
      </c>
    </row>
    <row r="73" spans="1:15" s="76" customFormat="1" ht="13.2" x14ac:dyDescent="0.25">
      <c r="A73" s="72"/>
      <c r="B73" s="47" t="s">
        <v>265</v>
      </c>
      <c r="C73" s="72">
        <v>200</v>
      </c>
      <c r="D73" s="73">
        <v>8.1999999999999993</v>
      </c>
      <c r="E73" s="74">
        <v>3</v>
      </c>
      <c r="F73" s="73">
        <v>11.8</v>
      </c>
      <c r="G73" s="73">
        <v>114</v>
      </c>
      <c r="H73" s="73"/>
      <c r="I73" s="73">
        <v>1.2</v>
      </c>
      <c r="J73" s="75">
        <v>20</v>
      </c>
      <c r="K73" s="73"/>
      <c r="L73" s="73">
        <v>248</v>
      </c>
      <c r="M73" s="73">
        <v>190</v>
      </c>
      <c r="N73" s="73">
        <v>30</v>
      </c>
      <c r="O73" s="73">
        <v>0.2</v>
      </c>
    </row>
    <row r="74" spans="1:15" s="76" customFormat="1" ht="13.2" x14ac:dyDescent="0.25">
      <c r="A74" s="72"/>
      <c r="B74" s="47" t="s">
        <v>193</v>
      </c>
      <c r="C74" s="72">
        <v>235</v>
      </c>
      <c r="D74" s="73">
        <v>0.94</v>
      </c>
      <c r="E74" s="74">
        <v>0.94</v>
      </c>
      <c r="F74" s="73">
        <v>23.03</v>
      </c>
      <c r="G74" s="73">
        <v>110.45</v>
      </c>
      <c r="H74" s="73">
        <v>7.0999999999999994E-2</v>
      </c>
      <c r="I74" s="73">
        <v>23.5</v>
      </c>
      <c r="J74" s="75">
        <v>11.75</v>
      </c>
      <c r="K74" s="73">
        <v>0.47</v>
      </c>
      <c r="L74" s="73">
        <v>37.6</v>
      </c>
      <c r="M74" s="73">
        <v>25.85</v>
      </c>
      <c r="N74" s="73">
        <v>21.15</v>
      </c>
      <c r="O74" s="73">
        <v>5.17</v>
      </c>
    </row>
    <row r="75" spans="1:15" s="77" customFormat="1" ht="13.2" x14ac:dyDescent="0.25">
      <c r="A75" s="72" t="s">
        <v>88</v>
      </c>
      <c r="B75" s="47"/>
      <c r="C75" s="72">
        <f>SUM(C72:C74)</f>
        <v>450</v>
      </c>
      <c r="D75" s="73">
        <v>10.265000000000001</v>
      </c>
      <c r="E75" s="74">
        <v>5.41</v>
      </c>
      <c r="F75" s="73">
        <v>45.99</v>
      </c>
      <c r="G75" s="73">
        <v>287</v>
      </c>
      <c r="H75" s="73">
        <v>8.3000000000000004E-2</v>
      </c>
      <c r="I75" s="73">
        <v>24.7</v>
      </c>
      <c r="J75" s="75">
        <v>33.25</v>
      </c>
      <c r="K75" s="73">
        <v>0.47</v>
      </c>
      <c r="L75" s="73">
        <v>289.95</v>
      </c>
      <c r="M75" s="73">
        <v>229.35</v>
      </c>
      <c r="N75" s="73">
        <v>54.15</v>
      </c>
      <c r="O75" s="73">
        <v>5.6849999999999996</v>
      </c>
    </row>
    <row r="76" spans="1:15" s="79" customFormat="1" ht="13.2" x14ac:dyDescent="0.25">
      <c r="A76" s="72" t="s">
        <v>36</v>
      </c>
      <c r="B76" s="47"/>
      <c r="C76" s="72"/>
      <c r="D76" s="73">
        <f>D75+D70+D60</f>
        <v>71.850999999999999</v>
      </c>
      <c r="E76" s="73">
        <f t="shared" ref="E76:O76" si="7">E75+E70+E60</f>
        <v>57.953000000000003</v>
      </c>
      <c r="F76" s="73">
        <f t="shared" si="7"/>
        <v>236.88900000000001</v>
      </c>
      <c r="G76" s="73">
        <f t="shared" si="7"/>
        <v>1783.674</v>
      </c>
      <c r="H76" s="73">
        <f t="shared" si="7"/>
        <v>0.91699999999999982</v>
      </c>
      <c r="I76" s="73">
        <f t="shared" si="7"/>
        <v>147.21499999999997</v>
      </c>
      <c r="J76" s="73">
        <f t="shared" si="7"/>
        <v>4396.97</v>
      </c>
      <c r="K76" s="73">
        <f t="shared" si="7"/>
        <v>14.068</v>
      </c>
      <c r="L76" s="73">
        <f t="shared" si="7"/>
        <v>722.72899999999993</v>
      </c>
      <c r="M76" s="73">
        <f t="shared" si="7"/>
        <v>1145.9880000000001</v>
      </c>
      <c r="N76" s="73">
        <f t="shared" si="7"/>
        <v>276.40700000000004</v>
      </c>
      <c r="O76" s="73">
        <f t="shared" si="7"/>
        <v>21.896000000000001</v>
      </c>
    </row>
    <row r="77" spans="1:15" s="80" customFormat="1" ht="13.2" x14ac:dyDescent="0.25">
      <c r="A77" s="72" t="s">
        <v>35</v>
      </c>
      <c r="B77" s="47"/>
      <c r="C77" s="72"/>
      <c r="D77" s="73"/>
      <c r="E77" s="74"/>
      <c r="F77" s="73"/>
      <c r="G77" s="73"/>
      <c r="H77" s="73"/>
      <c r="I77" s="73"/>
      <c r="J77" s="75"/>
      <c r="K77" s="73"/>
      <c r="L77" s="73"/>
      <c r="M77" s="73"/>
      <c r="N77" s="73"/>
      <c r="O77" s="73"/>
    </row>
    <row r="78" spans="1:15" s="78" customFormat="1" ht="13.2" x14ac:dyDescent="0.25">
      <c r="A78" s="72" t="s">
        <v>22</v>
      </c>
      <c r="B78" s="47"/>
      <c r="C78" s="72"/>
      <c r="D78" s="73"/>
      <c r="E78" s="74"/>
      <c r="F78" s="73"/>
      <c r="G78" s="73"/>
      <c r="H78" s="73"/>
      <c r="I78" s="73"/>
      <c r="J78" s="75"/>
      <c r="K78" s="73"/>
      <c r="L78" s="73"/>
      <c r="M78" s="73"/>
      <c r="N78" s="73"/>
      <c r="O78" s="73"/>
    </row>
    <row r="79" spans="1:15" s="76" customFormat="1" ht="26.4" x14ac:dyDescent="0.25">
      <c r="A79" s="72" t="s">
        <v>141</v>
      </c>
      <c r="B79" s="47" t="s">
        <v>224</v>
      </c>
      <c r="C79" s="72">
        <v>40</v>
      </c>
      <c r="D79" s="73">
        <v>0.44</v>
      </c>
      <c r="E79" s="74">
        <v>0.08</v>
      </c>
      <c r="F79" s="73">
        <v>1.52</v>
      </c>
      <c r="G79" s="73">
        <v>9.6</v>
      </c>
      <c r="H79" s="73">
        <v>2.4E-2</v>
      </c>
      <c r="I79" s="73">
        <v>10</v>
      </c>
      <c r="J79" s="75"/>
      <c r="K79" s="73">
        <v>0.28000000000000003</v>
      </c>
      <c r="L79" s="73">
        <v>5.6</v>
      </c>
      <c r="M79" s="73">
        <v>10.4</v>
      </c>
      <c r="N79" s="73">
        <v>8</v>
      </c>
      <c r="O79" s="73">
        <v>0.36</v>
      </c>
    </row>
    <row r="80" spans="1:15" s="76" customFormat="1" ht="26.4" x14ac:dyDescent="0.25">
      <c r="A80" s="72" t="s">
        <v>208</v>
      </c>
      <c r="B80" s="47" t="s">
        <v>225</v>
      </c>
      <c r="C80" s="72">
        <v>110</v>
      </c>
      <c r="D80" s="73">
        <v>22.474</v>
      </c>
      <c r="E80" s="74">
        <v>7.4749999999999996</v>
      </c>
      <c r="F80" s="73">
        <v>1.6859999999999999</v>
      </c>
      <c r="G80" s="73">
        <v>165.13100000000003</v>
      </c>
      <c r="H80" s="73">
        <v>0.113</v>
      </c>
      <c r="I80" s="73">
        <v>2.1320000000000001</v>
      </c>
      <c r="J80" s="75">
        <v>50</v>
      </c>
      <c r="K80" s="73">
        <v>0.80900000000000005</v>
      </c>
      <c r="L80" s="73">
        <v>25.78</v>
      </c>
      <c r="M80" s="73">
        <v>175.37</v>
      </c>
      <c r="N80" s="73">
        <v>21.21</v>
      </c>
      <c r="O80" s="73">
        <v>1.4339999999999999</v>
      </c>
    </row>
    <row r="81" spans="1:15" s="76" customFormat="1" ht="13.2" hidden="1" x14ac:dyDescent="0.25">
      <c r="A81" s="72"/>
      <c r="B81" s="47"/>
      <c r="C81" s="72"/>
      <c r="D81" s="73"/>
      <c r="E81" s="74"/>
      <c r="F81" s="73"/>
      <c r="G81" s="73"/>
      <c r="H81" s="73"/>
      <c r="I81" s="73"/>
      <c r="J81" s="75"/>
      <c r="K81" s="73"/>
      <c r="L81" s="73"/>
      <c r="M81" s="73"/>
      <c r="N81" s="73"/>
      <c r="O81" s="73"/>
    </row>
    <row r="82" spans="1:15" s="76" customFormat="1" ht="13.2" x14ac:dyDescent="0.25">
      <c r="A82" s="72" t="s">
        <v>158</v>
      </c>
      <c r="B82" s="47" t="s">
        <v>104</v>
      </c>
      <c r="C82" s="72">
        <v>180</v>
      </c>
      <c r="D82" s="73">
        <v>4.6529999999999996</v>
      </c>
      <c r="E82" s="74">
        <v>3.1509999999999998</v>
      </c>
      <c r="F82" s="73">
        <v>18.117000000000001</v>
      </c>
      <c r="G82" s="73">
        <v>122.55500000000001</v>
      </c>
      <c r="H82" s="73">
        <v>0.10100000000000001</v>
      </c>
      <c r="I82" s="73">
        <v>99.015000000000001</v>
      </c>
      <c r="J82" s="75">
        <v>91.6</v>
      </c>
      <c r="K82" s="73">
        <v>0.41699999999999998</v>
      </c>
      <c r="L82" s="73">
        <v>108.13800000000001</v>
      </c>
      <c r="M82" s="73">
        <v>81.263999999999996</v>
      </c>
      <c r="N82" s="73">
        <v>41.511000000000003</v>
      </c>
      <c r="O82" s="73">
        <v>1.639</v>
      </c>
    </row>
    <row r="83" spans="1:15" s="76" customFormat="1" ht="26.4" x14ac:dyDescent="0.25">
      <c r="A83" s="72" t="s">
        <v>134</v>
      </c>
      <c r="B83" s="47" t="s">
        <v>264</v>
      </c>
      <c r="C83" s="72">
        <v>200</v>
      </c>
      <c r="D83" s="73">
        <v>3.9</v>
      </c>
      <c r="E83" s="74">
        <v>3</v>
      </c>
      <c r="F83" s="73">
        <v>15.28</v>
      </c>
      <c r="G83" s="73">
        <v>99.9</v>
      </c>
      <c r="H83" s="73">
        <v>2.3E-2</v>
      </c>
      <c r="I83" s="73">
        <v>0.78400000000000003</v>
      </c>
      <c r="J83" s="75">
        <v>10</v>
      </c>
      <c r="K83" s="73"/>
      <c r="L83" s="73">
        <v>124.76600000000001</v>
      </c>
      <c r="M83" s="73">
        <v>90</v>
      </c>
      <c r="N83" s="73">
        <v>14</v>
      </c>
      <c r="O83" s="73">
        <v>0.13400000000000001</v>
      </c>
    </row>
    <row r="84" spans="1:15" s="76" customFormat="1" ht="26.4" x14ac:dyDescent="0.25">
      <c r="A84" s="72" t="s">
        <v>133</v>
      </c>
      <c r="B84" s="47" t="s">
        <v>256</v>
      </c>
      <c r="C84" s="72">
        <v>15</v>
      </c>
      <c r="D84" s="73">
        <v>3.9</v>
      </c>
      <c r="E84" s="74">
        <v>3.915</v>
      </c>
      <c r="F84" s="73"/>
      <c r="G84" s="73">
        <v>51.6</v>
      </c>
      <c r="H84" s="73">
        <v>5.0000000000000001E-3</v>
      </c>
      <c r="I84" s="73">
        <v>0.12</v>
      </c>
      <c r="J84" s="75">
        <v>34.5</v>
      </c>
      <c r="K84" s="73">
        <v>7.4999999999999997E-2</v>
      </c>
      <c r="L84" s="73">
        <v>150</v>
      </c>
      <c r="M84" s="73">
        <v>96</v>
      </c>
      <c r="N84" s="73">
        <v>6.75</v>
      </c>
      <c r="O84" s="73">
        <v>0.15</v>
      </c>
    </row>
    <row r="85" spans="1:15" s="76" customFormat="1" ht="13.2" x14ac:dyDescent="0.25">
      <c r="A85" s="72"/>
      <c r="B85" s="47" t="s">
        <v>214</v>
      </c>
      <c r="C85" s="72">
        <v>60</v>
      </c>
      <c r="D85" s="73">
        <v>4.5</v>
      </c>
      <c r="E85" s="74">
        <v>1.74</v>
      </c>
      <c r="F85" s="73">
        <v>30.84</v>
      </c>
      <c r="G85" s="73">
        <v>157.02000000000001</v>
      </c>
      <c r="H85" s="73">
        <v>6.6000000000000003E-2</v>
      </c>
      <c r="I85" s="73"/>
      <c r="J85" s="75"/>
      <c r="K85" s="73">
        <v>1.02</v>
      </c>
      <c r="L85" s="73">
        <v>11.4</v>
      </c>
      <c r="M85" s="73">
        <v>39</v>
      </c>
      <c r="N85" s="73">
        <v>7.8</v>
      </c>
      <c r="O85" s="73">
        <v>0.72</v>
      </c>
    </row>
    <row r="86" spans="1:15" s="77" customFormat="1" ht="13.2" x14ac:dyDescent="0.25">
      <c r="A86" s="72" t="s">
        <v>21</v>
      </c>
      <c r="B86" s="47"/>
      <c r="C86" s="72">
        <f>SUM(C79:C85)</f>
        <v>605</v>
      </c>
      <c r="D86" s="73">
        <v>39.866999999999997</v>
      </c>
      <c r="E86" s="74">
        <v>19.361000000000001</v>
      </c>
      <c r="F86" s="73">
        <v>67.442999999999998</v>
      </c>
      <c r="G86" s="73">
        <v>605.80600000000004</v>
      </c>
      <c r="H86" s="73">
        <v>0.33100000000000002</v>
      </c>
      <c r="I86" s="73">
        <v>112.051</v>
      </c>
      <c r="J86" s="75">
        <v>186.1</v>
      </c>
      <c r="K86" s="73">
        <v>2.601</v>
      </c>
      <c r="L86" s="73">
        <v>425.68299999999999</v>
      </c>
      <c r="M86" s="73">
        <v>492.03399999999999</v>
      </c>
      <c r="N86" s="73">
        <v>99.271000000000001</v>
      </c>
      <c r="O86" s="73">
        <v>4.4370000000000003</v>
      </c>
    </row>
    <row r="87" spans="1:15" s="78" customFormat="1" ht="13.2" x14ac:dyDescent="0.25">
      <c r="A87" s="72" t="s">
        <v>7</v>
      </c>
      <c r="B87" s="47"/>
      <c r="C87" s="72"/>
      <c r="D87" s="73"/>
      <c r="E87" s="74"/>
      <c r="F87" s="73"/>
      <c r="G87" s="73"/>
      <c r="H87" s="73"/>
      <c r="I87" s="73"/>
      <c r="J87" s="75"/>
      <c r="K87" s="73"/>
      <c r="L87" s="73"/>
      <c r="M87" s="73"/>
      <c r="N87" s="73"/>
      <c r="O87" s="73"/>
    </row>
    <row r="88" spans="1:15" s="76" customFormat="1" ht="26.4" x14ac:dyDescent="0.25">
      <c r="A88" s="72" t="s">
        <v>159</v>
      </c>
      <c r="B88" s="47" t="s">
        <v>105</v>
      </c>
      <c r="C88" s="72">
        <v>100</v>
      </c>
      <c r="D88" s="73">
        <v>0.96899999999999997</v>
      </c>
      <c r="E88" s="74">
        <v>6.157</v>
      </c>
      <c r="F88" s="73">
        <v>10.170999999999999</v>
      </c>
      <c r="G88" s="73">
        <v>102.316</v>
      </c>
      <c r="H88" s="73">
        <v>4.7E-2</v>
      </c>
      <c r="I88" s="73">
        <v>7.15</v>
      </c>
      <c r="J88" s="75">
        <v>1261.25</v>
      </c>
      <c r="K88" s="73">
        <v>2.9420000000000002</v>
      </c>
      <c r="L88" s="73">
        <v>22.41</v>
      </c>
      <c r="M88" s="73">
        <v>38.619999999999997</v>
      </c>
      <c r="N88" s="73">
        <v>26.99</v>
      </c>
      <c r="O88" s="73">
        <v>1.06</v>
      </c>
    </row>
    <row r="89" spans="1:15" s="76" customFormat="1" ht="39.6" x14ac:dyDescent="0.25">
      <c r="A89" s="72" t="s">
        <v>160</v>
      </c>
      <c r="B89" s="47" t="s">
        <v>106</v>
      </c>
      <c r="C89" s="72">
        <v>250</v>
      </c>
      <c r="D89" s="73">
        <v>4.008</v>
      </c>
      <c r="E89" s="73">
        <v>6.9859999999999998</v>
      </c>
      <c r="F89" s="73">
        <v>17.212</v>
      </c>
      <c r="G89" s="73">
        <v>148.33500000000001</v>
      </c>
      <c r="H89" s="73">
        <v>0.114</v>
      </c>
      <c r="I89" s="73">
        <v>16.75</v>
      </c>
      <c r="J89" s="73">
        <v>207.55</v>
      </c>
      <c r="K89" s="73">
        <v>2.3860000000000001</v>
      </c>
      <c r="L89" s="73">
        <v>19.760000000000002</v>
      </c>
      <c r="M89" s="73">
        <v>78.89</v>
      </c>
      <c r="N89" s="73">
        <v>27.91</v>
      </c>
      <c r="O89" s="73">
        <v>1.0900000000000001</v>
      </c>
    </row>
    <row r="90" spans="1:15" s="76" customFormat="1" ht="26.4" x14ac:dyDescent="0.25">
      <c r="A90" s="72" t="s">
        <v>209</v>
      </c>
      <c r="B90" s="47" t="s">
        <v>226</v>
      </c>
      <c r="C90" s="72">
        <v>110</v>
      </c>
      <c r="D90" s="73">
        <v>11.462</v>
      </c>
      <c r="E90" s="74">
        <v>6.476</v>
      </c>
      <c r="F90" s="73">
        <v>14.856</v>
      </c>
      <c r="G90" s="73">
        <v>164.404</v>
      </c>
      <c r="H90" s="73">
        <v>0.121</v>
      </c>
      <c r="I90" s="73">
        <v>0.42300000000000004</v>
      </c>
      <c r="J90" s="75">
        <v>15.4</v>
      </c>
      <c r="K90" s="73">
        <v>2.1479999999999997</v>
      </c>
      <c r="L90" s="73">
        <v>60.972000000000001</v>
      </c>
      <c r="M90" s="73">
        <v>175.18</v>
      </c>
      <c r="N90" s="73">
        <v>41.597999999999999</v>
      </c>
      <c r="O90" s="73">
        <v>1.0409999999999999</v>
      </c>
    </row>
    <row r="91" spans="1:15" s="76" customFormat="1" ht="13.2" hidden="1" x14ac:dyDescent="0.25">
      <c r="A91" s="72"/>
      <c r="B91" s="47"/>
      <c r="C91" s="72"/>
      <c r="D91" s="73"/>
      <c r="E91" s="74"/>
      <c r="F91" s="73"/>
      <c r="G91" s="73"/>
      <c r="H91" s="73"/>
      <c r="I91" s="73"/>
      <c r="J91" s="75"/>
      <c r="K91" s="73"/>
      <c r="L91" s="73"/>
      <c r="M91" s="73"/>
      <c r="N91" s="73"/>
      <c r="O91" s="73"/>
    </row>
    <row r="92" spans="1:15" s="76" customFormat="1" ht="13.2" x14ac:dyDescent="0.25">
      <c r="A92" s="72" t="s">
        <v>162</v>
      </c>
      <c r="B92" s="47" t="s">
        <v>48</v>
      </c>
      <c r="C92" s="72">
        <v>180</v>
      </c>
      <c r="D92" s="73">
        <v>3.952</v>
      </c>
      <c r="E92" s="74">
        <v>4.9450000000000003</v>
      </c>
      <c r="F92" s="73">
        <v>26.673999999999999</v>
      </c>
      <c r="G92" s="73">
        <v>167.51499999999999</v>
      </c>
      <c r="H92" s="73">
        <v>0.192</v>
      </c>
      <c r="I92" s="73">
        <v>31.167999999999999</v>
      </c>
      <c r="J92" s="75">
        <v>22.8</v>
      </c>
      <c r="K92" s="73">
        <v>0.20499999999999999</v>
      </c>
      <c r="L92" s="73">
        <v>53.98</v>
      </c>
      <c r="M92" s="73">
        <v>117.35</v>
      </c>
      <c r="N92" s="73">
        <v>39.79</v>
      </c>
      <c r="O92" s="73">
        <v>1.462</v>
      </c>
    </row>
    <row r="93" spans="1:15" s="76" customFormat="1" ht="13.2" x14ac:dyDescent="0.25">
      <c r="A93" s="72" t="s">
        <v>148</v>
      </c>
      <c r="B93" s="47" t="s">
        <v>108</v>
      </c>
      <c r="C93" s="72">
        <v>200</v>
      </c>
      <c r="D93" s="73">
        <v>0.16</v>
      </c>
      <c r="E93" s="74">
        <v>0.16</v>
      </c>
      <c r="F93" s="73">
        <v>13.9</v>
      </c>
      <c r="G93" s="73">
        <v>58.7</v>
      </c>
      <c r="H93" s="73">
        <v>1.2E-2</v>
      </c>
      <c r="I93" s="73">
        <v>4</v>
      </c>
      <c r="J93" s="75">
        <v>2</v>
      </c>
      <c r="K93" s="73">
        <v>0.08</v>
      </c>
      <c r="L93" s="73">
        <v>6.4</v>
      </c>
      <c r="M93" s="73">
        <v>4.4000000000000004</v>
      </c>
      <c r="N93" s="73">
        <v>3.6</v>
      </c>
      <c r="O93" s="73">
        <v>0.91</v>
      </c>
    </row>
    <row r="94" spans="1:15" s="76" customFormat="1" ht="13.2" x14ac:dyDescent="0.25">
      <c r="A94" s="72"/>
      <c r="B94" s="47" t="s">
        <v>6</v>
      </c>
      <c r="C94" s="72">
        <v>40</v>
      </c>
      <c r="D94" s="73">
        <v>3.16</v>
      </c>
      <c r="E94" s="74">
        <v>0.4</v>
      </c>
      <c r="F94" s="73">
        <v>19.32</v>
      </c>
      <c r="G94" s="73">
        <v>94</v>
      </c>
      <c r="H94" s="73">
        <v>6.4000000000000001E-2</v>
      </c>
      <c r="I94" s="73"/>
      <c r="J94" s="75"/>
      <c r="K94" s="73">
        <v>0.52</v>
      </c>
      <c r="L94" s="73">
        <v>9.1999999999999993</v>
      </c>
      <c r="M94" s="73">
        <v>34.799999999999997</v>
      </c>
      <c r="N94" s="73">
        <v>13.2</v>
      </c>
      <c r="O94" s="73">
        <v>0.8</v>
      </c>
    </row>
    <row r="95" spans="1:15" s="76" customFormat="1" ht="13.2" x14ac:dyDescent="0.25">
      <c r="A95" s="72"/>
      <c r="B95" s="47" t="s">
        <v>52</v>
      </c>
      <c r="C95" s="72">
        <v>50</v>
      </c>
      <c r="D95" s="73">
        <v>3.3</v>
      </c>
      <c r="E95" s="74">
        <v>0.6</v>
      </c>
      <c r="F95" s="73">
        <v>19.82</v>
      </c>
      <c r="G95" s="73">
        <v>99</v>
      </c>
      <c r="H95" s="73">
        <v>8.5000000000000006E-2</v>
      </c>
      <c r="I95" s="73"/>
      <c r="J95" s="75"/>
      <c r="K95" s="73">
        <v>0.5</v>
      </c>
      <c r="L95" s="73">
        <v>14.5</v>
      </c>
      <c r="M95" s="73">
        <v>75</v>
      </c>
      <c r="N95" s="73">
        <v>23.5</v>
      </c>
      <c r="O95" s="73">
        <v>1.95</v>
      </c>
    </row>
    <row r="96" spans="1:15" s="77" customFormat="1" ht="13.2" x14ac:dyDescent="0.25">
      <c r="A96" s="72" t="s">
        <v>20</v>
      </c>
      <c r="B96" s="47"/>
      <c r="C96" s="72">
        <f>SUM(C88:C95)</f>
        <v>930</v>
      </c>
      <c r="D96" s="73">
        <f>SUM(D88:D95)</f>
        <v>27.010999999999999</v>
      </c>
      <c r="E96" s="73">
        <f t="shared" ref="E96:O96" si="8">SUM(E88:E95)</f>
        <v>25.724</v>
      </c>
      <c r="F96" s="73">
        <f t="shared" si="8"/>
        <v>121.953</v>
      </c>
      <c r="G96" s="73">
        <f t="shared" si="8"/>
        <v>834.27</v>
      </c>
      <c r="H96" s="73">
        <f t="shared" si="8"/>
        <v>0.63500000000000001</v>
      </c>
      <c r="I96" s="73">
        <f t="shared" si="8"/>
        <v>59.491</v>
      </c>
      <c r="J96" s="73">
        <f t="shared" si="8"/>
        <v>1509</v>
      </c>
      <c r="K96" s="73">
        <f t="shared" si="8"/>
        <v>8.7810000000000006</v>
      </c>
      <c r="L96" s="73">
        <f t="shared" si="8"/>
        <v>187.22199999999998</v>
      </c>
      <c r="M96" s="73">
        <f t="shared" si="8"/>
        <v>524.24</v>
      </c>
      <c r="N96" s="73">
        <f t="shared" si="8"/>
        <v>176.58799999999997</v>
      </c>
      <c r="O96" s="73">
        <f t="shared" si="8"/>
        <v>8.3130000000000006</v>
      </c>
    </row>
    <row r="97" spans="1:15" s="78" customFormat="1" ht="13.2" x14ac:dyDescent="0.25">
      <c r="A97" s="72" t="s">
        <v>87</v>
      </c>
      <c r="B97" s="47"/>
      <c r="C97" s="72"/>
      <c r="D97" s="73"/>
      <c r="E97" s="74"/>
      <c r="F97" s="73"/>
      <c r="G97" s="73"/>
      <c r="H97" s="73"/>
      <c r="I97" s="73"/>
      <c r="J97" s="75"/>
      <c r="K97" s="73"/>
      <c r="L97" s="73"/>
      <c r="M97" s="73"/>
      <c r="N97" s="73"/>
      <c r="O97" s="73"/>
    </row>
    <row r="98" spans="1:15" s="76" customFormat="1" ht="13.2" x14ac:dyDescent="0.25">
      <c r="A98" s="72"/>
      <c r="B98" s="47" t="s">
        <v>72</v>
      </c>
      <c r="C98" s="72">
        <v>15</v>
      </c>
      <c r="D98" s="73">
        <v>1.125</v>
      </c>
      <c r="E98" s="74">
        <v>1.47</v>
      </c>
      <c r="F98" s="73">
        <v>11.16</v>
      </c>
      <c r="G98" s="73">
        <v>62.55</v>
      </c>
      <c r="H98" s="73">
        <v>1.2E-2</v>
      </c>
      <c r="I98" s="73"/>
      <c r="J98" s="75">
        <v>1.5</v>
      </c>
      <c r="K98" s="73"/>
      <c r="L98" s="73">
        <v>4.3499999999999996</v>
      </c>
      <c r="M98" s="73">
        <v>13.5</v>
      </c>
      <c r="N98" s="73">
        <v>3</v>
      </c>
      <c r="O98" s="73">
        <v>0.315</v>
      </c>
    </row>
    <row r="99" spans="1:15" s="76" customFormat="1" ht="13.2" x14ac:dyDescent="0.25">
      <c r="A99" s="72"/>
      <c r="B99" s="47" t="s">
        <v>265</v>
      </c>
      <c r="C99" s="72">
        <v>200</v>
      </c>
      <c r="D99" s="73">
        <v>8.1999999999999993</v>
      </c>
      <c r="E99" s="74">
        <v>3</v>
      </c>
      <c r="F99" s="73">
        <v>11.8</v>
      </c>
      <c r="G99" s="73">
        <v>114</v>
      </c>
      <c r="H99" s="73"/>
      <c r="I99" s="73">
        <v>1.2</v>
      </c>
      <c r="J99" s="75">
        <v>20</v>
      </c>
      <c r="K99" s="73"/>
      <c r="L99" s="73">
        <v>248</v>
      </c>
      <c r="M99" s="73">
        <v>190</v>
      </c>
      <c r="N99" s="73">
        <v>30</v>
      </c>
      <c r="O99" s="73">
        <v>0.2</v>
      </c>
    </row>
    <row r="100" spans="1:15" s="76" customFormat="1" ht="13.2" x14ac:dyDescent="0.25">
      <c r="A100" s="72"/>
      <c r="B100" s="47" t="s">
        <v>192</v>
      </c>
      <c r="C100" s="72">
        <v>235</v>
      </c>
      <c r="D100" s="73">
        <v>1.88</v>
      </c>
      <c r="E100" s="74">
        <v>0.47</v>
      </c>
      <c r="F100" s="73">
        <v>17.625</v>
      </c>
      <c r="G100" s="73">
        <v>89.3</v>
      </c>
      <c r="H100" s="73">
        <v>0.14099999999999999</v>
      </c>
      <c r="I100" s="73">
        <v>89.3</v>
      </c>
      <c r="J100" s="75"/>
      <c r="K100" s="73">
        <v>0.47</v>
      </c>
      <c r="L100" s="73">
        <v>82.25</v>
      </c>
      <c r="M100" s="73">
        <v>39.950000000000003</v>
      </c>
      <c r="N100" s="73">
        <v>25.85</v>
      </c>
      <c r="O100" s="73">
        <v>0.23499999999999999</v>
      </c>
    </row>
    <row r="101" spans="1:15" s="77" customFormat="1" ht="13.2" x14ac:dyDescent="0.25">
      <c r="A101" s="72" t="s">
        <v>88</v>
      </c>
      <c r="B101" s="47"/>
      <c r="C101" s="72">
        <f>SUM(C98:C100)</f>
        <v>450</v>
      </c>
      <c r="D101" s="73">
        <v>11.205</v>
      </c>
      <c r="E101" s="74">
        <v>4.9400000000000004</v>
      </c>
      <c r="F101" s="73">
        <v>40.585000000000001</v>
      </c>
      <c r="G101" s="73">
        <v>265.85000000000002</v>
      </c>
      <c r="H101" s="73">
        <v>0.153</v>
      </c>
      <c r="I101" s="73">
        <v>90.5</v>
      </c>
      <c r="J101" s="75">
        <v>21.5</v>
      </c>
      <c r="K101" s="73">
        <v>0.47</v>
      </c>
      <c r="L101" s="73">
        <v>334.6</v>
      </c>
      <c r="M101" s="73">
        <v>243.45</v>
      </c>
      <c r="N101" s="73">
        <v>58.85</v>
      </c>
      <c r="O101" s="73">
        <v>0.75</v>
      </c>
    </row>
    <row r="102" spans="1:15" s="79" customFormat="1" ht="13.2" x14ac:dyDescent="0.25">
      <c r="A102" s="72" t="s">
        <v>34</v>
      </c>
      <c r="B102" s="47"/>
      <c r="C102" s="72"/>
      <c r="D102" s="73">
        <f>D101+D96+D86</f>
        <v>78.082999999999998</v>
      </c>
      <c r="E102" s="73">
        <f t="shared" ref="E102:O102" si="9">E101+E96+E86</f>
        <v>50.025000000000006</v>
      </c>
      <c r="F102" s="73">
        <f t="shared" si="9"/>
        <v>229.98099999999999</v>
      </c>
      <c r="G102" s="73">
        <f t="shared" si="9"/>
        <v>1705.9259999999999</v>
      </c>
      <c r="H102" s="73">
        <f t="shared" si="9"/>
        <v>1.119</v>
      </c>
      <c r="I102" s="73">
        <f t="shared" si="9"/>
        <v>262.04199999999997</v>
      </c>
      <c r="J102" s="73">
        <f t="shared" si="9"/>
        <v>1716.6</v>
      </c>
      <c r="K102" s="73">
        <f t="shared" si="9"/>
        <v>11.852</v>
      </c>
      <c r="L102" s="73">
        <f t="shared" si="9"/>
        <v>947.505</v>
      </c>
      <c r="M102" s="73">
        <f t="shared" si="9"/>
        <v>1259.7240000000002</v>
      </c>
      <c r="N102" s="73">
        <f t="shared" si="9"/>
        <v>334.70899999999995</v>
      </c>
      <c r="O102" s="73">
        <f t="shared" si="9"/>
        <v>13.5</v>
      </c>
    </row>
    <row r="103" spans="1:15" s="80" customFormat="1" ht="13.2" x14ac:dyDescent="0.25">
      <c r="A103" s="72" t="s">
        <v>33</v>
      </c>
      <c r="B103" s="47"/>
      <c r="C103" s="72"/>
      <c r="D103" s="73"/>
      <c r="E103" s="74"/>
      <c r="F103" s="73"/>
      <c r="G103" s="73"/>
      <c r="H103" s="73"/>
      <c r="I103" s="73"/>
      <c r="J103" s="75"/>
      <c r="K103" s="73"/>
      <c r="L103" s="73"/>
      <c r="M103" s="73"/>
      <c r="N103" s="73"/>
      <c r="O103" s="73"/>
    </row>
    <row r="104" spans="1:15" s="78" customFormat="1" ht="13.2" x14ac:dyDescent="0.25">
      <c r="A104" s="72" t="s">
        <v>22</v>
      </c>
      <c r="B104" s="47"/>
      <c r="C104" s="72"/>
      <c r="D104" s="73"/>
      <c r="E104" s="74"/>
      <c r="F104" s="73"/>
      <c r="G104" s="73"/>
      <c r="H104" s="73"/>
      <c r="I104" s="73"/>
      <c r="J104" s="75"/>
      <c r="K104" s="73"/>
      <c r="L104" s="73"/>
      <c r="M104" s="73"/>
      <c r="N104" s="73"/>
      <c r="O104" s="73"/>
    </row>
    <row r="105" spans="1:15" s="76" customFormat="1" ht="26.4" x14ac:dyDescent="0.25">
      <c r="A105" s="72" t="s">
        <v>163</v>
      </c>
      <c r="B105" s="47" t="s">
        <v>227</v>
      </c>
      <c r="C105" s="72">
        <v>40</v>
      </c>
      <c r="D105" s="73">
        <v>1.24</v>
      </c>
      <c r="E105" s="74">
        <v>0.08</v>
      </c>
      <c r="F105" s="73">
        <v>2.6</v>
      </c>
      <c r="G105" s="73">
        <v>16</v>
      </c>
      <c r="H105" s="73">
        <v>4.3999999999999997E-2</v>
      </c>
      <c r="I105" s="73">
        <v>4</v>
      </c>
      <c r="J105" s="75">
        <v>20</v>
      </c>
      <c r="K105" s="73">
        <v>0.08</v>
      </c>
      <c r="L105" s="73">
        <v>8</v>
      </c>
      <c r="M105" s="73">
        <v>24.8</v>
      </c>
      <c r="N105" s="73">
        <v>8.4</v>
      </c>
      <c r="O105" s="73">
        <v>0.28000000000000003</v>
      </c>
    </row>
    <row r="106" spans="1:15" s="76" customFormat="1" ht="13.2" x14ac:dyDescent="0.25">
      <c r="A106" s="72" t="s">
        <v>164</v>
      </c>
      <c r="B106" s="47" t="s">
        <v>110</v>
      </c>
      <c r="C106" s="72">
        <v>170</v>
      </c>
      <c r="D106" s="73">
        <v>17.704000000000001</v>
      </c>
      <c r="E106" s="74">
        <v>20.995000000000001</v>
      </c>
      <c r="F106" s="73">
        <v>3.2909999999999999</v>
      </c>
      <c r="G106" s="73">
        <v>273.14299999999997</v>
      </c>
      <c r="H106" s="73">
        <v>0.1</v>
      </c>
      <c r="I106" s="73">
        <v>0.28799999999999998</v>
      </c>
      <c r="J106" s="75">
        <v>352.8</v>
      </c>
      <c r="K106" s="73">
        <v>0.83799999999999997</v>
      </c>
      <c r="L106" s="73">
        <v>130.755</v>
      </c>
      <c r="M106" s="73">
        <v>291.279</v>
      </c>
      <c r="N106" s="73">
        <v>22.143999999999998</v>
      </c>
      <c r="O106" s="73">
        <v>3.27</v>
      </c>
    </row>
    <row r="107" spans="1:15" s="76" customFormat="1" ht="13.2" x14ac:dyDescent="0.25">
      <c r="A107" s="72" t="s">
        <v>165</v>
      </c>
      <c r="B107" s="47" t="s">
        <v>73</v>
      </c>
      <c r="C107" s="72">
        <v>207</v>
      </c>
      <c r="D107" s="73">
        <v>6.3E-2</v>
      </c>
      <c r="E107" s="74">
        <v>7.0000000000000001E-3</v>
      </c>
      <c r="F107" s="73">
        <v>10.193</v>
      </c>
      <c r="G107" s="73">
        <v>42.292000000000002</v>
      </c>
      <c r="H107" s="73">
        <v>4.0000000000000001E-3</v>
      </c>
      <c r="I107" s="73">
        <v>2.9</v>
      </c>
      <c r="J107" s="75"/>
      <c r="K107" s="73">
        <v>1.4E-2</v>
      </c>
      <c r="L107" s="73">
        <v>7.75</v>
      </c>
      <c r="M107" s="73">
        <v>9.7799999999999994</v>
      </c>
      <c r="N107" s="73">
        <v>5.24</v>
      </c>
      <c r="O107" s="73">
        <v>0.89200000000000002</v>
      </c>
    </row>
    <row r="108" spans="1:15" s="76" customFormat="1" ht="13.2" x14ac:dyDescent="0.25">
      <c r="A108" s="72"/>
      <c r="B108" s="47" t="s">
        <v>214</v>
      </c>
      <c r="C108" s="72">
        <v>60</v>
      </c>
      <c r="D108" s="73">
        <v>4.5</v>
      </c>
      <c r="E108" s="74">
        <v>1.74</v>
      </c>
      <c r="F108" s="73">
        <v>30.84</v>
      </c>
      <c r="G108" s="73">
        <v>157.02000000000001</v>
      </c>
      <c r="H108" s="73">
        <v>6.6000000000000003E-2</v>
      </c>
      <c r="I108" s="73"/>
      <c r="J108" s="75"/>
      <c r="K108" s="73">
        <v>1.02</v>
      </c>
      <c r="L108" s="73">
        <v>11.4</v>
      </c>
      <c r="M108" s="73">
        <v>39</v>
      </c>
      <c r="N108" s="73">
        <v>7.8</v>
      </c>
      <c r="O108" s="73">
        <v>0.72</v>
      </c>
    </row>
    <row r="109" spans="1:15" s="76" customFormat="1" ht="13.2" x14ac:dyDescent="0.25">
      <c r="A109" s="72"/>
      <c r="B109" s="47" t="s">
        <v>111</v>
      </c>
      <c r="C109" s="72">
        <v>150</v>
      </c>
      <c r="D109" s="73">
        <v>1.35</v>
      </c>
      <c r="E109" s="74">
        <v>0.3</v>
      </c>
      <c r="F109" s="73">
        <v>12.15</v>
      </c>
      <c r="G109" s="73">
        <v>64.5</v>
      </c>
      <c r="H109" s="73">
        <v>0.06</v>
      </c>
      <c r="I109" s="73">
        <v>90</v>
      </c>
      <c r="J109" s="75"/>
      <c r="K109" s="73">
        <v>0.3</v>
      </c>
      <c r="L109" s="73">
        <v>51</v>
      </c>
      <c r="M109" s="73">
        <v>34.5</v>
      </c>
      <c r="N109" s="73">
        <v>19.5</v>
      </c>
      <c r="O109" s="73">
        <v>0.45</v>
      </c>
    </row>
    <row r="110" spans="1:15" s="77" customFormat="1" ht="13.2" x14ac:dyDescent="0.25">
      <c r="A110" s="72" t="s">
        <v>21</v>
      </c>
      <c r="B110" s="47"/>
      <c r="C110" s="72">
        <f>SUM(C105:C109)</f>
        <v>627</v>
      </c>
      <c r="D110" s="73">
        <v>24.856999999999999</v>
      </c>
      <c r="E110" s="74">
        <v>23.122</v>
      </c>
      <c r="F110" s="73">
        <v>59.073999999999998</v>
      </c>
      <c r="G110" s="73">
        <v>552.95500000000004</v>
      </c>
      <c r="H110" s="73">
        <v>0.27300000000000002</v>
      </c>
      <c r="I110" s="73">
        <v>97.188000000000002</v>
      </c>
      <c r="J110" s="75">
        <v>372.8</v>
      </c>
      <c r="K110" s="73">
        <v>2.2519999999999998</v>
      </c>
      <c r="L110" s="73">
        <v>208.905</v>
      </c>
      <c r="M110" s="73">
        <v>399.35899999999998</v>
      </c>
      <c r="N110" s="73">
        <v>63.084000000000003</v>
      </c>
      <c r="O110" s="73">
        <v>5.6120000000000001</v>
      </c>
    </row>
    <row r="111" spans="1:15" s="78" customFormat="1" ht="13.2" x14ac:dyDescent="0.25">
      <c r="A111" s="72" t="s">
        <v>7</v>
      </c>
      <c r="B111" s="47"/>
      <c r="C111" s="72"/>
      <c r="D111" s="73"/>
      <c r="E111" s="74"/>
      <c r="F111" s="73"/>
      <c r="G111" s="73"/>
      <c r="H111" s="73"/>
      <c r="I111" s="73"/>
      <c r="J111" s="75"/>
      <c r="K111" s="73"/>
      <c r="L111" s="73"/>
      <c r="M111" s="73"/>
      <c r="N111" s="73"/>
      <c r="O111" s="73"/>
    </row>
    <row r="112" spans="1:15" s="76" customFormat="1" ht="13.2" x14ac:dyDescent="0.25">
      <c r="A112" s="72" t="s">
        <v>166</v>
      </c>
      <c r="B112" s="47" t="s">
        <v>84</v>
      </c>
      <c r="C112" s="72">
        <v>100</v>
      </c>
      <c r="D112" s="73">
        <v>1.272</v>
      </c>
      <c r="E112" s="74">
        <v>7.1550000000000002</v>
      </c>
      <c r="F112" s="73">
        <v>6.758</v>
      </c>
      <c r="G112" s="73">
        <v>97.537000000000006</v>
      </c>
      <c r="H112" s="73">
        <v>4.5999999999999999E-2</v>
      </c>
      <c r="I112" s="73">
        <v>12.6</v>
      </c>
      <c r="J112" s="75">
        <v>241.6</v>
      </c>
      <c r="K112" s="73">
        <v>3.1970000000000001</v>
      </c>
      <c r="L112" s="73">
        <v>33.35</v>
      </c>
      <c r="M112" s="73">
        <v>37.53</v>
      </c>
      <c r="N112" s="73">
        <v>20.100000000000001</v>
      </c>
      <c r="O112" s="73">
        <v>0.83399999999999996</v>
      </c>
    </row>
    <row r="113" spans="1:15" s="76" customFormat="1" ht="39.6" x14ac:dyDescent="0.25">
      <c r="A113" s="72" t="s">
        <v>167</v>
      </c>
      <c r="B113" s="47" t="s">
        <v>260</v>
      </c>
      <c r="C113" s="72">
        <v>250</v>
      </c>
      <c r="D113" s="73">
        <v>2.89</v>
      </c>
      <c r="E113" s="73">
        <v>6.7759999999999998</v>
      </c>
      <c r="F113" s="73">
        <v>11.192</v>
      </c>
      <c r="G113" s="73">
        <v>117.846</v>
      </c>
      <c r="H113" s="73">
        <v>8.7999999999999995E-2</v>
      </c>
      <c r="I113" s="73">
        <v>20.539000000000001</v>
      </c>
      <c r="J113" s="73">
        <v>233.32</v>
      </c>
      <c r="K113" s="73">
        <v>2.3860000000000001</v>
      </c>
      <c r="L113" s="73">
        <v>41.287999999999997</v>
      </c>
      <c r="M113" s="73">
        <v>64.227000000000004</v>
      </c>
      <c r="N113" s="73">
        <v>22.783999999999999</v>
      </c>
      <c r="O113" s="73">
        <v>0.90700000000000003</v>
      </c>
    </row>
    <row r="114" spans="1:15" s="76" customFormat="1" ht="39.6" x14ac:dyDescent="0.25">
      <c r="A114" s="72" t="s">
        <v>168</v>
      </c>
      <c r="B114" s="47" t="s">
        <v>228</v>
      </c>
      <c r="C114" s="72">
        <v>80</v>
      </c>
      <c r="D114" s="73">
        <v>13.814</v>
      </c>
      <c r="E114" s="74">
        <v>12.927999999999999</v>
      </c>
      <c r="F114" s="73">
        <v>15.75</v>
      </c>
      <c r="G114" s="73">
        <v>235.572</v>
      </c>
      <c r="H114" s="73">
        <v>0.122</v>
      </c>
      <c r="I114" s="73">
        <v>2.5599999999999996</v>
      </c>
      <c r="J114" s="75">
        <v>48.8</v>
      </c>
      <c r="K114" s="73">
        <v>1.512</v>
      </c>
      <c r="L114" s="73">
        <v>25.084</v>
      </c>
      <c r="M114" s="73">
        <v>127.95500000000001</v>
      </c>
      <c r="N114" s="73">
        <v>23.201000000000001</v>
      </c>
      <c r="O114" s="73">
        <v>1.6850000000000001</v>
      </c>
    </row>
    <row r="115" spans="1:15" s="76" customFormat="1" ht="13.2" hidden="1" x14ac:dyDescent="0.25">
      <c r="A115" s="72"/>
      <c r="B115" s="47"/>
      <c r="C115" s="72"/>
      <c r="D115" s="73"/>
      <c r="E115" s="74"/>
      <c r="F115" s="73"/>
      <c r="G115" s="73"/>
      <c r="H115" s="73"/>
      <c r="I115" s="73"/>
      <c r="J115" s="75"/>
      <c r="K115" s="73"/>
      <c r="L115" s="73"/>
      <c r="M115" s="73"/>
      <c r="N115" s="73"/>
      <c r="O115" s="73"/>
    </row>
    <row r="116" spans="1:15" s="76" customFormat="1" ht="13.2" x14ac:dyDescent="0.25">
      <c r="A116" s="72" t="s">
        <v>143</v>
      </c>
      <c r="B116" s="47" t="s">
        <v>90</v>
      </c>
      <c r="C116" s="72">
        <v>180</v>
      </c>
      <c r="D116" s="73">
        <v>4.5819999999999999</v>
      </c>
      <c r="E116" s="74">
        <v>3.55</v>
      </c>
      <c r="F116" s="73">
        <v>48.152000000000001</v>
      </c>
      <c r="G116" s="73">
        <v>242.886</v>
      </c>
      <c r="H116" s="73">
        <v>5.1999999999999998E-2</v>
      </c>
      <c r="I116" s="73"/>
      <c r="J116" s="75">
        <v>16</v>
      </c>
      <c r="K116" s="73">
        <v>0.3</v>
      </c>
      <c r="L116" s="73">
        <v>6.8220000000000001</v>
      </c>
      <c r="M116" s="73">
        <v>98.834999999999994</v>
      </c>
      <c r="N116" s="73">
        <v>32.54</v>
      </c>
      <c r="O116" s="73">
        <v>0.66300000000000003</v>
      </c>
    </row>
    <row r="117" spans="1:15" s="76" customFormat="1" ht="13.2" x14ac:dyDescent="0.25">
      <c r="A117" s="72" t="s">
        <v>140</v>
      </c>
      <c r="B117" s="47" t="s">
        <v>213</v>
      </c>
      <c r="C117" s="72">
        <v>200</v>
      </c>
      <c r="D117" s="73">
        <v>0.78</v>
      </c>
      <c r="E117" s="74">
        <v>0.06</v>
      </c>
      <c r="F117" s="73">
        <v>20.12</v>
      </c>
      <c r="G117" s="73">
        <v>85.3</v>
      </c>
      <c r="H117" s="73">
        <v>0.02</v>
      </c>
      <c r="I117" s="73">
        <v>0.8</v>
      </c>
      <c r="J117" s="75"/>
      <c r="K117" s="73">
        <v>1.1000000000000001</v>
      </c>
      <c r="L117" s="73">
        <v>32</v>
      </c>
      <c r="M117" s="73">
        <v>29.2</v>
      </c>
      <c r="N117" s="73">
        <v>21</v>
      </c>
      <c r="O117" s="73">
        <v>0.67</v>
      </c>
    </row>
    <row r="118" spans="1:15" s="76" customFormat="1" ht="13.2" x14ac:dyDescent="0.25">
      <c r="A118" s="72"/>
      <c r="B118" s="47" t="s">
        <v>6</v>
      </c>
      <c r="C118" s="72">
        <v>40</v>
      </c>
      <c r="D118" s="73">
        <v>3.16</v>
      </c>
      <c r="E118" s="74">
        <v>0.4</v>
      </c>
      <c r="F118" s="73">
        <v>19.32</v>
      </c>
      <c r="G118" s="73">
        <v>94</v>
      </c>
      <c r="H118" s="73">
        <v>6.4000000000000001E-2</v>
      </c>
      <c r="I118" s="73"/>
      <c r="J118" s="75"/>
      <c r="K118" s="73">
        <v>0.52</v>
      </c>
      <c r="L118" s="73">
        <v>9.1999999999999993</v>
      </c>
      <c r="M118" s="73">
        <v>34.799999999999997</v>
      </c>
      <c r="N118" s="73">
        <v>13.2</v>
      </c>
      <c r="O118" s="73">
        <v>0.8</v>
      </c>
    </row>
    <row r="119" spans="1:15" s="76" customFormat="1" ht="13.2" x14ac:dyDescent="0.25">
      <c r="A119" s="72"/>
      <c r="B119" s="47" t="s">
        <v>52</v>
      </c>
      <c r="C119" s="72">
        <v>50</v>
      </c>
      <c r="D119" s="73">
        <v>3.3</v>
      </c>
      <c r="E119" s="74">
        <v>0.6</v>
      </c>
      <c r="F119" s="73">
        <v>19.82</v>
      </c>
      <c r="G119" s="73">
        <v>99</v>
      </c>
      <c r="H119" s="73">
        <v>8.5000000000000006E-2</v>
      </c>
      <c r="I119" s="73"/>
      <c r="J119" s="75"/>
      <c r="K119" s="73">
        <v>0.5</v>
      </c>
      <c r="L119" s="73">
        <v>14.5</v>
      </c>
      <c r="M119" s="73">
        <v>75</v>
      </c>
      <c r="N119" s="73">
        <v>23.5</v>
      </c>
      <c r="O119" s="73">
        <v>1.95</v>
      </c>
    </row>
    <row r="120" spans="1:15" s="77" customFormat="1" ht="13.2" x14ac:dyDescent="0.25">
      <c r="A120" s="72" t="s">
        <v>20</v>
      </c>
      <c r="B120" s="47"/>
      <c r="C120" s="72">
        <f>SUM(C112:C119)</f>
        <v>900</v>
      </c>
      <c r="D120" s="73">
        <f>SUM(D112:D119)</f>
        <v>29.798000000000002</v>
      </c>
      <c r="E120" s="73">
        <f t="shared" ref="E120:O120" si="10">SUM(E112:E119)</f>
        <v>31.469000000000001</v>
      </c>
      <c r="F120" s="73">
        <f t="shared" si="10"/>
        <v>141.11199999999999</v>
      </c>
      <c r="G120" s="73">
        <f t="shared" si="10"/>
        <v>972.14099999999996</v>
      </c>
      <c r="H120" s="73">
        <f t="shared" si="10"/>
        <v>0.47700000000000004</v>
      </c>
      <c r="I120" s="73">
        <f t="shared" si="10"/>
        <v>36.499000000000002</v>
      </c>
      <c r="J120" s="73">
        <f t="shared" si="10"/>
        <v>539.71999999999991</v>
      </c>
      <c r="K120" s="73">
        <f t="shared" si="10"/>
        <v>9.5150000000000006</v>
      </c>
      <c r="L120" s="73">
        <f t="shared" si="10"/>
        <v>162.244</v>
      </c>
      <c r="M120" s="73">
        <f t="shared" si="10"/>
        <v>467.54700000000003</v>
      </c>
      <c r="N120" s="73">
        <f t="shared" si="10"/>
        <v>156.32499999999999</v>
      </c>
      <c r="O120" s="73">
        <f t="shared" si="10"/>
        <v>7.5090000000000003</v>
      </c>
    </row>
    <row r="121" spans="1:15" s="78" customFormat="1" ht="13.2" x14ac:dyDescent="0.25">
      <c r="A121" s="72" t="s">
        <v>87</v>
      </c>
      <c r="B121" s="47"/>
      <c r="C121" s="72"/>
      <c r="D121" s="73"/>
      <c r="E121" s="74"/>
      <c r="F121" s="73"/>
      <c r="G121" s="73"/>
      <c r="H121" s="73"/>
      <c r="I121" s="73"/>
      <c r="J121" s="75"/>
      <c r="K121" s="73"/>
      <c r="L121" s="73"/>
      <c r="M121" s="73"/>
      <c r="N121" s="73"/>
      <c r="O121" s="73"/>
    </row>
    <row r="122" spans="1:15" s="76" customFormat="1" ht="13.2" x14ac:dyDescent="0.25">
      <c r="A122" s="72"/>
      <c r="B122" s="47" t="s">
        <v>75</v>
      </c>
      <c r="C122" s="72">
        <v>15</v>
      </c>
      <c r="D122" s="73">
        <v>0.12</v>
      </c>
      <c r="E122" s="74">
        <v>1.4999999999999999E-2</v>
      </c>
      <c r="F122" s="73">
        <v>11.97</v>
      </c>
      <c r="G122" s="73">
        <v>48.9</v>
      </c>
      <c r="H122" s="73"/>
      <c r="I122" s="73"/>
      <c r="J122" s="75"/>
      <c r="K122" s="73"/>
      <c r="L122" s="73">
        <v>3.75</v>
      </c>
      <c r="M122" s="73">
        <v>1.8</v>
      </c>
      <c r="N122" s="73">
        <v>0.9</v>
      </c>
      <c r="O122" s="73">
        <v>0.21</v>
      </c>
    </row>
    <row r="123" spans="1:15" s="76" customFormat="1" ht="13.2" x14ac:dyDescent="0.25">
      <c r="A123" s="72"/>
      <c r="B123" s="47" t="s">
        <v>265</v>
      </c>
      <c r="C123" s="72">
        <v>200</v>
      </c>
      <c r="D123" s="73">
        <v>8.1999999999999993</v>
      </c>
      <c r="E123" s="74">
        <v>3</v>
      </c>
      <c r="F123" s="73">
        <v>11.8</v>
      </c>
      <c r="G123" s="73">
        <v>114</v>
      </c>
      <c r="H123" s="73"/>
      <c r="I123" s="73">
        <v>1.2</v>
      </c>
      <c r="J123" s="75">
        <v>20</v>
      </c>
      <c r="K123" s="73"/>
      <c r="L123" s="73">
        <v>248</v>
      </c>
      <c r="M123" s="73">
        <v>190</v>
      </c>
      <c r="N123" s="73">
        <v>30</v>
      </c>
      <c r="O123" s="73">
        <v>0.2</v>
      </c>
    </row>
    <row r="124" spans="1:15" s="76" customFormat="1" ht="13.2" x14ac:dyDescent="0.25">
      <c r="A124" s="72"/>
      <c r="B124" s="47" t="s">
        <v>193</v>
      </c>
      <c r="C124" s="72">
        <v>235</v>
      </c>
      <c r="D124" s="73">
        <v>0.94</v>
      </c>
      <c r="E124" s="74">
        <v>0.94</v>
      </c>
      <c r="F124" s="73">
        <v>23.03</v>
      </c>
      <c r="G124" s="73">
        <v>110.45</v>
      </c>
      <c r="H124" s="73">
        <v>7.0999999999999994E-2</v>
      </c>
      <c r="I124" s="73">
        <v>23.5</v>
      </c>
      <c r="J124" s="75">
        <v>11.75</v>
      </c>
      <c r="K124" s="73">
        <v>0.47</v>
      </c>
      <c r="L124" s="73">
        <v>37.6</v>
      </c>
      <c r="M124" s="73">
        <v>25.85</v>
      </c>
      <c r="N124" s="73">
        <v>21.15</v>
      </c>
      <c r="O124" s="73">
        <v>5.17</v>
      </c>
    </row>
    <row r="125" spans="1:15" s="77" customFormat="1" ht="13.2" x14ac:dyDescent="0.25">
      <c r="A125" s="72" t="s">
        <v>88</v>
      </c>
      <c r="B125" s="47"/>
      <c r="C125" s="72">
        <f>SUM(C122:C124)</f>
        <v>450</v>
      </c>
      <c r="D125" s="73">
        <v>9.26</v>
      </c>
      <c r="E125" s="74">
        <v>3.9550000000000001</v>
      </c>
      <c r="F125" s="73">
        <v>46.8</v>
      </c>
      <c r="G125" s="73">
        <v>273.35000000000002</v>
      </c>
      <c r="H125" s="73">
        <v>7.0999999999999994E-2</v>
      </c>
      <c r="I125" s="73">
        <v>24.7</v>
      </c>
      <c r="J125" s="75">
        <v>31.75</v>
      </c>
      <c r="K125" s="73">
        <v>0.47</v>
      </c>
      <c r="L125" s="73">
        <v>289.35000000000002</v>
      </c>
      <c r="M125" s="73">
        <v>217.65</v>
      </c>
      <c r="N125" s="73">
        <v>52.05</v>
      </c>
      <c r="O125" s="73">
        <v>5.58</v>
      </c>
    </row>
    <row r="126" spans="1:15" s="79" customFormat="1" ht="13.2" x14ac:dyDescent="0.25">
      <c r="A126" s="72" t="s">
        <v>32</v>
      </c>
      <c r="B126" s="47"/>
      <c r="C126" s="72"/>
      <c r="D126" s="73">
        <f>D125+D120+D110</f>
        <v>63.914999999999999</v>
      </c>
      <c r="E126" s="73">
        <f t="shared" ref="E126:O126" si="11">E125+E120+E110</f>
        <v>58.545999999999999</v>
      </c>
      <c r="F126" s="73">
        <f t="shared" si="11"/>
        <v>246.98599999999999</v>
      </c>
      <c r="G126" s="73">
        <f t="shared" si="11"/>
        <v>1798.4459999999999</v>
      </c>
      <c r="H126" s="73">
        <f t="shared" si="11"/>
        <v>0.82100000000000006</v>
      </c>
      <c r="I126" s="73">
        <f t="shared" si="11"/>
        <v>158.387</v>
      </c>
      <c r="J126" s="73">
        <f t="shared" si="11"/>
        <v>944.27</v>
      </c>
      <c r="K126" s="73">
        <f t="shared" si="11"/>
        <v>12.237000000000002</v>
      </c>
      <c r="L126" s="73">
        <f t="shared" si="11"/>
        <v>660.49900000000002</v>
      </c>
      <c r="M126" s="73">
        <f t="shared" si="11"/>
        <v>1084.556</v>
      </c>
      <c r="N126" s="73">
        <f t="shared" si="11"/>
        <v>271.459</v>
      </c>
      <c r="O126" s="73">
        <f t="shared" si="11"/>
        <v>18.701000000000001</v>
      </c>
    </row>
    <row r="127" spans="1:15" s="80" customFormat="1" ht="13.2" x14ac:dyDescent="0.25">
      <c r="A127" s="72" t="s">
        <v>113</v>
      </c>
      <c r="B127" s="47"/>
      <c r="C127" s="72"/>
      <c r="D127" s="73"/>
      <c r="E127" s="74"/>
      <c r="F127" s="73"/>
      <c r="G127" s="73"/>
      <c r="H127" s="73"/>
      <c r="I127" s="73"/>
      <c r="J127" s="75"/>
      <c r="K127" s="73"/>
      <c r="L127" s="73"/>
      <c r="M127" s="73"/>
      <c r="N127" s="73"/>
      <c r="O127" s="73"/>
    </row>
    <row r="128" spans="1:15" s="78" customFormat="1" ht="13.2" x14ac:dyDescent="0.25">
      <c r="A128" s="72" t="s">
        <v>22</v>
      </c>
      <c r="B128" s="47"/>
      <c r="C128" s="72"/>
      <c r="D128" s="73"/>
      <c r="E128" s="74"/>
      <c r="F128" s="73"/>
      <c r="G128" s="73"/>
      <c r="H128" s="73"/>
      <c r="I128" s="73"/>
      <c r="J128" s="75"/>
      <c r="K128" s="73"/>
      <c r="L128" s="73"/>
      <c r="M128" s="73"/>
      <c r="N128" s="73"/>
      <c r="O128" s="73"/>
    </row>
    <row r="129" spans="1:15" s="76" customFormat="1" ht="26.4" x14ac:dyDescent="0.25">
      <c r="A129" s="72" t="s">
        <v>141</v>
      </c>
      <c r="B129" s="47" t="s">
        <v>220</v>
      </c>
      <c r="C129" s="72">
        <v>40</v>
      </c>
      <c r="D129" s="73">
        <v>0.28000000000000003</v>
      </c>
      <c r="E129" s="74">
        <v>0.04</v>
      </c>
      <c r="F129" s="73">
        <v>0.76</v>
      </c>
      <c r="G129" s="73">
        <v>4.4000000000000004</v>
      </c>
      <c r="H129" s="73">
        <v>1.2E-2</v>
      </c>
      <c r="I129" s="73">
        <v>2.8</v>
      </c>
      <c r="J129" s="75"/>
      <c r="K129" s="73">
        <v>0.04</v>
      </c>
      <c r="L129" s="73">
        <v>6.8</v>
      </c>
      <c r="M129" s="73">
        <v>12</v>
      </c>
      <c r="N129" s="73">
        <v>5.6</v>
      </c>
      <c r="O129" s="73">
        <v>0.2</v>
      </c>
    </row>
    <row r="130" spans="1:15" s="76" customFormat="1" ht="13.2" x14ac:dyDescent="0.25">
      <c r="A130" s="72" t="s">
        <v>217</v>
      </c>
      <c r="B130" s="47" t="s">
        <v>126</v>
      </c>
      <c r="C130" s="72">
        <v>250</v>
      </c>
      <c r="D130" s="73">
        <v>18.155999999999999</v>
      </c>
      <c r="E130" s="74">
        <v>16.425000000000001</v>
      </c>
      <c r="F130" s="73">
        <v>49.441000000000003</v>
      </c>
      <c r="G130" s="73">
        <v>420.46300000000002</v>
      </c>
      <c r="H130" s="73">
        <v>0.13200000000000001</v>
      </c>
      <c r="I130" s="73">
        <v>0.32</v>
      </c>
      <c r="J130" s="75">
        <v>120</v>
      </c>
      <c r="K130" s="73">
        <v>1.32</v>
      </c>
      <c r="L130" s="73">
        <v>417.92399999999998</v>
      </c>
      <c r="M130" s="73">
        <v>319.60000000000002</v>
      </c>
      <c r="N130" s="73">
        <v>29.376000000000001</v>
      </c>
      <c r="O130" s="73">
        <v>1.5569999999999999</v>
      </c>
    </row>
    <row r="131" spans="1:15" s="76" customFormat="1" ht="13.2" x14ac:dyDescent="0.25">
      <c r="A131" s="72" t="s">
        <v>165</v>
      </c>
      <c r="B131" s="47" t="s">
        <v>73</v>
      </c>
      <c r="C131" s="72">
        <v>207</v>
      </c>
      <c r="D131" s="73">
        <v>6.3E-2</v>
      </c>
      <c r="E131" s="74">
        <v>7.0000000000000001E-3</v>
      </c>
      <c r="F131" s="73">
        <v>10.193</v>
      </c>
      <c r="G131" s="73">
        <v>42.292000000000002</v>
      </c>
      <c r="H131" s="73">
        <v>4.0000000000000001E-3</v>
      </c>
      <c r="I131" s="73">
        <v>2.9</v>
      </c>
      <c r="J131" s="75"/>
      <c r="K131" s="73">
        <v>1.4E-2</v>
      </c>
      <c r="L131" s="73">
        <v>7.75</v>
      </c>
      <c r="M131" s="73">
        <v>9.7799999999999994</v>
      </c>
      <c r="N131" s="73">
        <v>5.24</v>
      </c>
      <c r="O131" s="73">
        <v>0.89200000000000002</v>
      </c>
    </row>
    <row r="132" spans="1:15" s="76" customFormat="1" ht="13.2" x14ac:dyDescent="0.25">
      <c r="A132" s="72"/>
      <c r="B132" s="47" t="s">
        <v>214</v>
      </c>
      <c r="C132" s="72">
        <v>45</v>
      </c>
      <c r="D132" s="73">
        <v>3.375</v>
      </c>
      <c r="E132" s="74">
        <v>1.3049999999999999</v>
      </c>
      <c r="F132" s="73">
        <v>23.13</v>
      </c>
      <c r="G132" s="73">
        <v>117.765</v>
      </c>
      <c r="H132" s="73">
        <v>0.05</v>
      </c>
      <c r="I132" s="73"/>
      <c r="J132" s="75"/>
      <c r="K132" s="73">
        <v>0.76500000000000001</v>
      </c>
      <c r="L132" s="73">
        <v>8.5500000000000007</v>
      </c>
      <c r="M132" s="73">
        <v>29.25</v>
      </c>
      <c r="N132" s="73">
        <v>5.85</v>
      </c>
      <c r="O132" s="73">
        <v>0.54</v>
      </c>
    </row>
    <row r="133" spans="1:15" s="77" customFormat="1" ht="13.2" x14ac:dyDescent="0.25">
      <c r="A133" s="72"/>
      <c r="B133" s="47" t="s">
        <v>197</v>
      </c>
      <c r="C133" s="72">
        <v>150</v>
      </c>
      <c r="D133" s="73">
        <v>0.6</v>
      </c>
      <c r="E133" s="74">
        <v>0.6</v>
      </c>
      <c r="F133" s="73">
        <v>14.7</v>
      </c>
      <c r="G133" s="73">
        <v>70.5</v>
      </c>
      <c r="H133" s="73">
        <v>4.4999999999999998E-2</v>
      </c>
      <c r="I133" s="73">
        <v>15</v>
      </c>
      <c r="J133" s="75">
        <v>7.5</v>
      </c>
      <c r="K133" s="73">
        <v>0.3</v>
      </c>
      <c r="L133" s="73">
        <v>24</v>
      </c>
      <c r="M133" s="73">
        <v>16.5</v>
      </c>
      <c r="N133" s="73">
        <v>13.5</v>
      </c>
      <c r="O133" s="73">
        <v>3.3</v>
      </c>
    </row>
    <row r="134" spans="1:15" s="78" customFormat="1" ht="13.2" x14ac:dyDescent="0.25">
      <c r="A134" s="72" t="s">
        <v>21</v>
      </c>
      <c r="B134" s="47"/>
      <c r="C134" s="72">
        <f>SUM(C129:C133)</f>
        <v>692</v>
      </c>
      <c r="D134" s="73">
        <v>22.474</v>
      </c>
      <c r="E134" s="74">
        <v>18.376999999999999</v>
      </c>
      <c r="F134" s="73">
        <v>98.224000000000004</v>
      </c>
      <c r="G134" s="73">
        <v>655.42</v>
      </c>
      <c r="H134" s="73">
        <v>0.24199999999999999</v>
      </c>
      <c r="I134" s="73">
        <v>21.02</v>
      </c>
      <c r="J134" s="75">
        <v>127.5</v>
      </c>
      <c r="K134" s="73">
        <v>2.4390000000000001</v>
      </c>
      <c r="L134" s="73">
        <v>465.024</v>
      </c>
      <c r="M134" s="73">
        <v>387.13</v>
      </c>
      <c r="N134" s="73">
        <v>59.566000000000003</v>
      </c>
      <c r="O134" s="73">
        <v>6.4889999999999999</v>
      </c>
    </row>
    <row r="135" spans="1:15" s="76" customFormat="1" ht="13.2" x14ac:dyDescent="0.25">
      <c r="A135" s="72" t="s">
        <v>7</v>
      </c>
      <c r="B135" s="47"/>
      <c r="C135" s="72"/>
      <c r="D135" s="73"/>
      <c r="E135" s="74"/>
      <c r="F135" s="73"/>
      <c r="G135" s="73"/>
      <c r="H135" s="73"/>
      <c r="I135" s="73"/>
      <c r="J135" s="75"/>
      <c r="K135" s="73"/>
      <c r="L135" s="73"/>
      <c r="M135" s="73"/>
      <c r="N135" s="73"/>
      <c r="O135" s="73"/>
    </row>
    <row r="136" spans="1:15" s="76" customFormat="1" ht="26.4" x14ac:dyDescent="0.25">
      <c r="A136" s="72" t="s">
        <v>145</v>
      </c>
      <c r="B136" s="47" t="s">
        <v>92</v>
      </c>
      <c r="C136" s="72">
        <v>100</v>
      </c>
      <c r="D136" s="73">
        <v>1.3049999999999999</v>
      </c>
      <c r="E136" s="74">
        <v>5.1749999999999998</v>
      </c>
      <c r="F136" s="73">
        <v>11.598000000000001</v>
      </c>
      <c r="G136" s="73">
        <v>99.534999999999997</v>
      </c>
      <c r="H136" s="73">
        <v>3.3000000000000002E-2</v>
      </c>
      <c r="I136" s="73">
        <v>24.2</v>
      </c>
      <c r="J136" s="75">
        <v>301.25</v>
      </c>
      <c r="K136" s="73">
        <v>2.371</v>
      </c>
      <c r="L136" s="73">
        <v>34.799999999999997</v>
      </c>
      <c r="M136" s="73">
        <v>29.95</v>
      </c>
      <c r="N136" s="73">
        <v>16.45</v>
      </c>
      <c r="O136" s="73">
        <v>1.01</v>
      </c>
    </row>
    <row r="137" spans="1:15" s="76" customFormat="1" ht="39.6" x14ac:dyDescent="0.25">
      <c r="A137" s="72" t="s">
        <v>135</v>
      </c>
      <c r="B137" s="47" t="s">
        <v>245</v>
      </c>
      <c r="C137" s="72">
        <v>250</v>
      </c>
      <c r="D137" s="73">
        <v>3.0489999999999999</v>
      </c>
      <c r="E137" s="73">
        <v>6.8879999999999999</v>
      </c>
      <c r="F137" s="73">
        <v>9.7929999999999993</v>
      </c>
      <c r="G137" s="73">
        <v>116.172</v>
      </c>
      <c r="H137" s="73">
        <v>7.0999999999999994E-2</v>
      </c>
      <c r="I137" s="73">
        <v>30.62</v>
      </c>
      <c r="J137" s="73">
        <v>280.72000000000003</v>
      </c>
      <c r="K137" s="73">
        <v>2.4140000000000001</v>
      </c>
      <c r="L137" s="73">
        <v>51.344000000000001</v>
      </c>
      <c r="M137" s="73">
        <v>55.863999999999997</v>
      </c>
      <c r="N137" s="73">
        <v>24.033000000000001</v>
      </c>
      <c r="O137" s="73">
        <v>0.89400000000000002</v>
      </c>
    </row>
    <row r="138" spans="1:15" s="76" customFormat="1" ht="13.2" x14ac:dyDescent="0.25">
      <c r="A138" s="72" t="s">
        <v>169</v>
      </c>
      <c r="B138" s="47" t="s">
        <v>114</v>
      </c>
      <c r="C138" s="72">
        <v>260</v>
      </c>
      <c r="D138" s="73">
        <v>31.63</v>
      </c>
      <c r="E138" s="74">
        <v>15.949</v>
      </c>
      <c r="F138" s="73">
        <v>49.73</v>
      </c>
      <c r="G138" s="73">
        <v>471.19900000000001</v>
      </c>
      <c r="H138" s="73">
        <v>0.192</v>
      </c>
      <c r="I138" s="73">
        <v>8.92</v>
      </c>
      <c r="J138" s="75">
        <v>330.4</v>
      </c>
      <c r="K138" s="73">
        <v>4.766</v>
      </c>
      <c r="L138" s="73">
        <v>38.473999999999997</v>
      </c>
      <c r="M138" s="73">
        <v>317.53899999999999</v>
      </c>
      <c r="N138" s="73">
        <v>67.320999999999998</v>
      </c>
      <c r="O138" s="73">
        <v>2.7320000000000002</v>
      </c>
    </row>
    <row r="139" spans="1:15" s="76" customFormat="1" ht="13.2" x14ac:dyDescent="0.25">
      <c r="A139" s="72" t="s">
        <v>148</v>
      </c>
      <c r="B139" s="47" t="s">
        <v>108</v>
      </c>
      <c r="C139" s="72">
        <v>200</v>
      </c>
      <c r="D139" s="73">
        <v>0.16</v>
      </c>
      <c r="E139" s="74">
        <v>0.16</v>
      </c>
      <c r="F139" s="73">
        <v>13.9</v>
      </c>
      <c r="G139" s="73">
        <v>58.7</v>
      </c>
      <c r="H139" s="73">
        <v>1.2E-2</v>
      </c>
      <c r="I139" s="73">
        <v>4</v>
      </c>
      <c r="J139" s="75">
        <v>2</v>
      </c>
      <c r="K139" s="73">
        <v>0.08</v>
      </c>
      <c r="L139" s="73">
        <v>6.4</v>
      </c>
      <c r="M139" s="73">
        <v>4.4000000000000004</v>
      </c>
      <c r="N139" s="73">
        <v>3.6</v>
      </c>
      <c r="O139" s="73">
        <v>0.91</v>
      </c>
    </row>
    <row r="140" spans="1:15" s="76" customFormat="1" ht="13.2" x14ac:dyDescent="0.25">
      <c r="A140" s="72"/>
      <c r="B140" s="47" t="s">
        <v>6</v>
      </c>
      <c r="C140" s="72">
        <v>40</v>
      </c>
      <c r="D140" s="73">
        <v>3.16</v>
      </c>
      <c r="E140" s="74">
        <v>0.4</v>
      </c>
      <c r="F140" s="73">
        <v>19.32</v>
      </c>
      <c r="G140" s="73">
        <v>94</v>
      </c>
      <c r="H140" s="73">
        <v>6.4000000000000001E-2</v>
      </c>
      <c r="I140" s="73"/>
      <c r="J140" s="75"/>
      <c r="K140" s="73">
        <v>0.52</v>
      </c>
      <c r="L140" s="73">
        <v>9.1999999999999993</v>
      </c>
      <c r="M140" s="73">
        <v>34.799999999999997</v>
      </c>
      <c r="N140" s="73">
        <v>13.2</v>
      </c>
      <c r="O140" s="73">
        <v>0.8</v>
      </c>
    </row>
    <row r="141" spans="1:15" s="77" customFormat="1" ht="13.2" x14ac:dyDescent="0.25">
      <c r="A141" s="72"/>
      <c r="B141" s="47" t="s">
        <v>52</v>
      </c>
      <c r="C141" s="72">
        <v>50</v>
      </c>
      <c r="D141" s="73">
        <v>3.3</v>
      </c>
      <c r="E141" s="74">
        <v>0.6</v>
      </c>
      <c r="F141" s="73">
        <v>19.82</v>
      </c>
      <c r="G141" s="73">
        <v>99</v>
      </c>
      <c r="H141" s="73">
        <v>8.5000000000000006E-2</v>
      </c>
      <c r="I141" s="73"/>
      <c r="J141" s="75"/>
      <c r="K141" s="73">
        <v>0.5</v>
      </c>
      <c r="L141" s="73">
        <v>14.5</v>
      </c>
      <c r="M141" s="73">
        <v>75</v>
      </c>
      <c r="N141" s="73">
        <v>23.5</v>
      </c>
      <c r="O141" s="73">
        <v>1.95</v>
      </c>
    </row>
    <row r="142" spans="1:15" s="78" customFormat="1" ht="13.2" x14ac:dyDescent="0.25">
      <c r="A142" s="72" t="s">
        <v>20</v>
      </c>
      <c r="B142" s="47"/>
      <c r="C142" s="72">
        <f>SUM(C136:C141)</f>
        <v>900</v>
      </c>
      <c r="D142" s="73">
        <f>SUM(D136:D141)</f>
        <v>42.603999999999999</v>
      </c>
      <c r="E142" s="73">
        <f t="shared" ref="E142:O142" si="12">SUM(E136:E141)</f>
        <v>29.172000000000001</v>
      </c>
      <c r="F142" s="73">
        <f t="shared" si="12"/>
        <v>124.161</v>
      </c>
      <c r="G142" s="73">
        <f t="shared" si="12"/>
        <v>938.60599999999999</v>
      </c>
      <c r="H142" s="73">
        <f t="shared" si="12"/>
        <v>0.45700000000000002</v>
      </c>
      <c r="I142" s="73">
        <f t="shared" si="12"/>
        <v>67.740000000000009</v>
      </c>
      <c r="J142" s="73">
        <f t="shared" si="12"/>
        <v>914.37</v>
      </c>
      <c r="K142" s="73">
        <f t="shared" si="12"/>
        <v>10.651</v>
      </c>
      <c r="L142" s="73">
        <f t="shared" si="12"/>
        <v>154.71799999999999</v>
      </c>
      <c r="M142" s="73">
        <f t="shared" si="12"/>
        <v>517.55299999999988</v>
      </c>
      <c r="N142" s="73">
        <f t="shared" si="12"/>
        <v>148.10399999999998</v>
      </c>
      <c r="O142" s="73">
        <f t="shared" si="12"/>
        <v>8.2959999999999994</v>
      </c>
    </row>
    <row r="143" spans="1:15" s="76" customFormat="1" ht="13.2" x14ac:dyDescent="0.25">
      <c r="A143" s="72" t="s">
        <v>87</v>
      </c>
      <c r="B143" s="47"/>
      <c r="C143" s="72"/>
      <c r="D143" s="73"/>
      <c r="E143" s="74"/>
      <c r="F143" s="73"/>
      <c r="G143" s="73"/>
      <c r="H143" s="73"/>
      <c r="I143" s="73"/>
      <c r="J143" s="75"/>
      <c r="K143" s="73"/>
      <c r="L143" s="73"/>
      <c r="M143" s="73"/>
      <c r="N143" s="73"/>
      <c r="O143" s="73"/>
    </row>
    <row r="144" spans="1:15" s="76" customFormat="1" ht="13.2" x14ac:dyDescent="0.25">
      <c r="A144" s="72"/>
      <c r="B144" s="47" t="s">
        <v>76</v>
      </c>
      <c r="C144" s="72">
        <v>15</v>
      </c>
      <c r="D144" s="73">
        <v>7.4999999999999997E-2</v>
      </c>
      <c r="E144" s="74"/>
      <c r="F144" s="73">
        <v>12</v>
      </c>
      <c r="G144" s="73">
        <v>48.6</v>
      </c>
      <c r="H144" s="73"/>
      <c r="I144" s="73"/>
      <c r="J144" s="75"/>
      <c r="K144" s="73"/>
      <c r="L144" s="73">
        <v>3.15</v>
      </c>
      <c r="M144" s="73">
        <v>1.65</v>
      </c>
      <c r="N144" s="73">
        <v>1.05</v>
      </c>
      <c r="O144" s="73">
        <v>0.24</v>
      </c>
    </row>
    <row r="145" spans="1:15" s="76" customFormat="1" ht="13.2" x14ac:dyDescent="0.25">
      <c r="A145" s="72"/>
      <c r="B145" s="47" t="s">
        <v>265</v>
      </c>
      <c r="C145" s="72">
        <v>200</v>
      </c>
      <c r="D145" s="73">
        <v>8.1999999999999993</v>
      </c>
      <c r="E145" s="74">
        <v>3</v>
      </c>
      <c r="F145" s="73">
        <v>11.8</v>
      </c>
      <c r="G145" s="73">
        <v>114</v>
      </c>
      <c r="H145" s="73"/>
      <c r="I145" s="73">
        <v>1.2</v>
      </c>
      <c r="J145" s="75">
        <v>20</v>
      </c>
      <c r="K145" s="73"/>
      <c r="L145" s="73">
        <v>248</v>
      </c>
      <c r="M145" s="73">
        <v>190</v>
      </c>
      <c r="N145" s="73">
        <v>30</v>
      </c>
      <c r="O145" s="73">
        <v>0.2</v>
      </c>
    </row>
    <row r="146" spans="1:15" s="77" customFormat="1" ht="13.2" x14ac:dyDescent="0.25">
      <c r="A146" s="72"/>
      <c r="B146" s="47" t="s">
        <v>193</v>
      </c>
      <c r="C146" s="72">
        <v>235</v>
      </c>
      <c r="D146" s="73">
        <v>0.94</v>
      </c>
      <c r="E146" s="74">
        <v>0.94</v>
      </c>
      <c r="F146" s="73">
        <v>23.03</v>
      </c>
      <c r="G146" s="73">
        <v>110.45</v>
      </c>
      <c r="H146" s="73">
        <v>7.0999999999999994E-2</v>
      </c>
      <c r="I146" s="73">
        <v>23.5</v>
      </c>
      <c r="J146" s="75">
        <v>11.75</v>
      </c>
      <c r="K146" s="73">
        <v>0.47</v>
      </c>
      <c r="L146" s="73">
        <v>37.6</v>
      </c>
      <c r="M146" s="73">
        <v>25.85</v>
      </c>
      <c r="N146" s="73">
        <v>21.15</v>
      </c>
      <c r="O146" s="73">
        <v>5.17</v>
      </c>
    </row>
    <row r="147" spans="1:15" s="79" customFormat="1" ht="13.2" x14ac:dyDescent="0.25">
      <c r="A147" s="72" t="s">
        <v>88</v>
      </c>
      <c r="B147" s="47"/>
      <c r="C147" s="72">
        <f>SUM(C144:C146)</f>
        <v>450</v>
      </c>
      <c r="D147" s="73">
        <v>9.2149999999999999</v>
      </c>
      <c r="E147" s="74">
        <v>3.94</v>
      </c>
      <c r="F147" s="73">
        <v>46.83</v>
      </c>
      <c r="G147" s="73">
        <v>273.05</v>
      </c>
      <c r="H147" s="73">
        <v>7.0999999999999994E-2</v>
      </c>
      <c r="I147" s="73">
        <v>24.7</v>
      </c>
      <c r="J147" s="75">
        <v>31.75</v>
      </c>
      <c r="K147" s="73">
        <v>0.47</v>
      </c>
      <c r="L147" s="73">
        <v>288.75</v>
      </c>
      <c r="M147" s="73">
        <v>217.5</v>
      </c>
      <c r="N147" s="73">
        <v>52.2</v>
      </c>
      <c r="O147" s="73">
        <v>5.61</v>
      </c>
    </row>
    <row r="148" spans="1:15" s="80" customFormat="1" ht="13.2" x14ac:dyDescent="0.25">
      <c r="A148" s="72" t="s">
        <v>115</v>
      </c>
      <c r="B148" s="47"/>
      <c r="C148" s="72"/>
      <c r="D148" s="73">
        <f>D147+D142+D134</f>
        <v>74.293000000000006</v>
      </c>
      <c r="E148" s="73">
        <f t="shared" ref="E148:O148" si="13">E147+E142+E134</f>
        <v>51.489000000000004</v>
      </c>
      <c r="F148" s="73">
        <f t="shared" si="13"/>
        <v>269.21499999999997</v>
      </c>
      <c r="G148" s="73">
        <f t="shared" si="13"/>
        <v>1867.076</v>
      </c>
      <c r="H148" s="73">
        <f t="shared" si="13"/>
        <v>0.77</v>
      </c>
      <c r="I148" s="73">
        <f t="shared" si="13"/>
        <v>113.46000000000001</v>
      </c>
      <c r="J148" s="73">
        <f t="shared" si="13"/>
        <v>1073.6199999999999</v>
      </c>
      <c r="K148" s="73">
        <f t="shared" si="13"/>
        <v>13.56</v>
      </c>
      <c r="L148" s="73">
        <f t="shared" si="13"/>
        <v>908.49199999999996</v>
      </c>
      <c r="M148" s="73">
        <f t="shared" si="13"/>
        <v>1122.183</v>
      </c>
      <c r="N148" s="73">
        <f t="shared" si="13"/>
        <v>259.87</v>
      </c>
      <c r="O148" s="73">
        <f t="shared" si="13"/>
        <v>20.395</v>
      </c>
    </row>
    <row r="149" spans="1:15" s="81" customFormat="1" ht="13.2" x14ac:dyDescent="0.25">
      <c r="A149" s="72" t="s">
        <v>31</v>
      </c>
      <c r="B149" s="47"/>
      <c r="C149" s="72"/>
      <c r="D149" s="73"/>
      <c r="E149" s="74"/>
      <c r="F149" s="73"/>
      <c r="G149" s="73"/>
      <c r="H149" s="73"/>
      <c r="I149" s="73"/>
      <c r="J149" s="75"/>
      <c r="K149" s="73"/>
      <c r="L149" s="73"/>
      <c r="M149" s="73"/>
      <c r="N149" s="73"/>
      <c r="O149" s="73"/>
    </row>
    <row r="150" spans="1:15" s="76" customFormat="1" ht="13.2" x14ac:dyDescent="0.25">
      <c r="A150" s="72" t="s">
        <v>22</v>
      </c>
      <c r="B150" s="47"/>
      <c r="C150" s="72"/>
      <c r="D150" s="73"/>
      <c r="E150" s="74"/>
      <c r="F150" s="73"/>
      <c r="G150" s="73"/>
      <c r="H150" s="73"/>
      <c r="I150" s="73"/>
      <c r="J150" s="75"/>
      <c r="K150" s="73"/>
      <c r="L150" s="73"/>
      <c r="M150" s="73"/>
      <c r="N150" s="73"/>
      <c r="O150" s="73"/>
    </row>
    <row r="151" spans="1:15" s="76" customFormat="1" ht="26.4" x14ac:dyDescent="0.25">
      <c r="A151" s="72" t="s">
        <v>170</v>
      </c>
      <c r="B151" s="47" t="s">
        <v>116</v>
      </c>
      <c r="C151" s="72">
        <v>250</v>
      </c>
      <c r="D151" s="73">
        <v>8.5449999999999999</v>
      </c>
      <c r="E151" s="74">
        <v>10.135</v>
      </c>
      <c r="F151" s="73">
        <v>46.08</v>
      </c>
      <c r="G151" s="73">
        <v>310.62599999999998</v>
      </c>
      <c r="H151" s="73">
        <v>0.21299999999999999</v>
      </c>
      <c r="I151" s="73">
        <v>0.68400000000000005</v>
      </c>
      <c r="J151" s="75">
        <v>43.4</v>
      </c>
      <c r="K151" s="73">
        <v>0.215</v>
      </c>
      <c r="L151" s="73">
        <v>158.39599999999999</v>
      </c>
      <c r="M151" s="73">
        <v>211.38399999999999</v>
      </c>
      <c r="N151" s="73">
        <v>53.76</v>
      </c>
      <c r="O151" s="73">
        <v>1.4359999999999999</v>
      </c>
    </row>
    <row r="152" spans="1:15" s="76" customFormat="1" ht="26.4" x14ac:dyDescent="0.25">
      <c r="A152" s="72" t="s">
        <v>132</v>
      </c>
      <c r="B152" s="47" t="s">
        <v>229</v>
      </c>
      <c r="C152" s="72">
        <v>60</v>
      </c>
      <c r="D152" s="73">
        <v>9.911999999999999</v>
      </c>
      <c r="E152" s="74">
        <v>6.44</v>
      </c>
      <c r="F152" s="73">
        <v>17.388000000000002</v>
      </c>
      <c r="G152" s="73">
        <v>167.44</v>
      </c>
      <c r="H152" s="73">
        <v>8.1000000000000003E-2</v>
      </c>
      <c r="I152" s="73">
        <v>0</v>
      </c>
      <c r="J152" s="75">
        <v>0</v>
      </c>
      <c r="K152" s="73">
        <v>0.62</v>
      </c>
      <c r="L152" s="73">
        <v>11.7</v>
      </c>
      <c r="M152" s="73">
        <v>102.75999999999999</v>
      </c>
      <c r="N152" s="73">
        <v>20.240000000000002</v>
      </c>
      <c r="O152" s="73">
        <v>1.746</v>
      </c>
    </row>
    <row r="153" spans="1:15" s="76" customFormat="1" ht="13.2" hidden="1" x14ac:dyDescent="0.25">
      <c r="A153" s="72"/>
      <c r="B153" s="47"/>
      <c r="C153" s="72"/>
      <c r="D153" s="73"/>
      <c r="E153" s="74"/>
      <c r="F153" s="73"/>
      <c r="G153" s="73"/>
      <c r="H153" s="73"/>
      <c r="I153" s="73"/>
      <c r="J153" s="75"/>
      <c r="K153" s="73"/>
      <c r="L153" s="73"/>
      <c r="M153" s="73"/>
      <c r="N153" s="73"/>
      <c r="O153" s="73"/>
    </row>
    <row r="154" spans="1:15" s="76" customFormat="1" ht="26.4" x14ac:dyDescent="0.25">
      <c r="A154" s="72" t="s">
        <v>133</v>
      </c>
      <c r="B154" s="47" t="s">
        <v>256</v>
      </c>
      <c r="C154" s="72">
        <v>15</v>
      </c>
      <c r="D154" s="73">
        <v>3.9</v>
      </c>
      <c r="E154" s="74">
        <v>3.915</v>
      </c>
      <c r="F154" s="73"/>
      <c r="G154" s="73">
        <v>51.6</v>
      </c>
      <c r="H154" s="73">
        <v>5.0000000000000001E-3</v>
      </c>
      <c r="I154" s="73">
        <v>0.12</v>
      </c>
      <c r="J154" s="75">
        <v>34.5</v>
      </c>
      <c r="K154" s="73">
        <v>7.4999999999999997E-2</v>
      </c>
      <c r="L154" s="73">
        <v>150</v>
      </c>
      <c r="M154" s="73">
        <v>96</v>
      </c>
      <c r="N154" s="73">
        <v>6.75</v>
      </c>
      <c r="O154" s="73">
        <v>0.15</v>
      </c>
    </row>
    <row r="155" spans="1:15" s="76" customFormat="1" ht="26.4" x14ac:dyDescent="0.25">
      <c r="A155" s="72" t="s">
        <v>144</v>
      </c>
      <c r="B155" s="47" t="s">
        <v>263</v>
      </c>
      <c r="C155" s="72">
        <v>200</v>
      </c>
      <c r="D155" s="73">
        <v>3.88</v>
      </c>
      <c r="E155" s="74">
        <v>3.1</v>
      </c>
      <c r="F155" s="73">
        <v>15.188000000000001</v>
      </c>
      <c r="G155" s="73">
        <v>105.46</v>
      </c>
      <c r="H155" s="73">
        <v>2.4E-2</v>
      </c>
      <c r="I155" s="73">
        <v>0.6</v>
      </c>
      <c r="J155" s="75">
        <v>10.119999999999999</v>
      </c>
      <c r="K155" s="73">
        <v>1.2E-2</v>
      </c>
      <c r="L155" s="73">
        <v>125.12</v>
      </c>
      <c r="M155" s="73">
        <v>116.2</v>
      </c>
      <c r="N155" s="73">
        <v>31</v>
      </c>
      <c r="O155" s="73">
        <v>1.01</v>
      </c>
    </row>
    <row r="156" spans="1:15" s="77" customFormat="1" ht="13.2" x14ac:dyDescent="0.25">
      <c r="A156" s="72"/>
      <c r="B156" s="47" t="s">
        <v>214</v>
      </c>
      <c r="C156" s="72">
        <v>60</v>
      </c>
      <c r="D156" s="73">
        <v>4.5</v>
      </c>
      <c r="E156" s="74">
        <v>1.74</v>
      </c>
      <c r="F156" s="73">
        <v>30.84</v>
      </c>
      <c r="G156" s="73">
        <v>157.02000000000001</v>
      </c>
      <c r="H156" s="73">
        <v>6.6000000000000003E-2</v>
      </c>
      <c r="I156" s="73"/>
      <c r="J156" s="75"/>
      <c r="K156" s="73">
        <v>1.02</v>
      </c>
      <c r="L156" s="73">
        <v>11.4</v>
      </c>
      <c r="M156" s="73">
        <v>39</v>
      </c>
      <c r="N156" s="73">
        <v>7.8</v>
      </c>
      <c r="O156" s="73">
        <v>0.72</v>
      </c>
    </row>
    <row r="157" spans="1:15" s="78" customFormat="1" ht="13.2" x14ac:dyDescent="0.25">
      <c r="A157" s="72" t="s">
        <v>21</v>
      </c>
      <c r="B157" s="47"/>
      <c r="C157" s="72">
        <f>SUM(C151:C156)</f>
        <v>585</v>
      </c>
      <c r="D157" s="73">
        <v>30.736999999999998</v>
      </c>
      <c r="E157" s="74">
        <v>25.33</v>
      </c>
      <c r="F157" s="73">
        <v>109.496</v>
      </c>
      <c r="G157" s="73">
        <v>792.14599999999996</v>
      </c>
      <c r="H157" s="73">
        <v>0.38800000000000001</v>
      </c>
      <c r="I157" s="73">
        <v>1.4039999999999999</v>
      </c>
      <c r="J157" s="75">
        <v>88.02</v>
      </c>
      <c r="K157" s="73">
        <v>1.9419999999999999</v>
      </c>
      <c r="L157" s="73">
        <v>456.61599999999999</v>
      </c>
      <c r="M157" s="73">
        <v>565.34400000000005</v>
      </c>
      <c r="N157" s="73">
        <v>119.55</v>
      </c>
      <c r="O157" s="73">
        <v>5.0620000000000003</v>
      </c>
    </row>
    <row r="158" spans="1:15" s="76" customFormat="1" ht="13.2" x14ac:dyDescent="0.25">
      <c r="A158" s="72" t="s">
        <v>7</v>
      </c>
      <c r="B158" s="47"/>
      <c r="C158" s="72"/>
      <c r="D158" s="73"/>
      <c r="E158" s="74"/>
      <c r="F158" s="73"/>
      <c r="G158" s="73"/>
      <c r="H158" s="73"/>
      <c r="I158" s="73"/>
      <c r="J158" s="75"/>
      <c r="K158" s="73"/>
      <c r="L158" s="73"/>
      <c r="M158" s="73"/>
      <c r="N158" s="73"/>
      <c r="O158" s="73"/>
    </row>
    <row r="159" spans="1:15" s="76" customFormat="1" ht="26.4" x14ac:dyDescent="0.25">
      <c r="A159" s="72" t="s">
        <v>171</v>
      </c>
      <c r="B159" s="47" t="s">
        <v>117</v>
      </c>
      <c r="C159" s="72">
        <v>100</v>
      </c>
      <c r="D159" s="73">
        <v>1.4850000000000001</v>
      </c>
      <c r="E159" s="74">
        <v>6.1070000000000002</v>
      </c>
      <c r="F159" s="73">
        <v>6.944</v>
      </c>
      <c r="G159" s="73">
        <v>89.055999999999997</v>
      </c>
      <c r="H159" s="73">
        <v>0.03</v>
      </c>
      <c r="I159" s="73">
        <v>8.8000000000000007</v>
      </c>
      <c r="J159" s="75">
        <v>6</v>
      </c>
      <c r="K159" s="73">
        <v>2.7530000000000001</v>
      </c>
      <c r="L159" s="73">
        <v>32.195999999999998</v>
      </c>
      <c r="M159" s="73">
        <v>41.26</v>
      </c>
      <c r="N159" s="73">
        <v>19.504000000000001</v>
      </c>
      <c r="O159" s="73">
        <v>1.1180000000000001</v>
      </c>
    </row>
    <row r="160" spans="1:15" s="76" customFormat="1" ht="52.8" x14ac:dyDescent="0.25">
      <c r="A160" s="72" t="s">
        <v>172</v>
      </c>
      <c r="B160" s="47" t="s">
        <v>201</v>
      </c>
      <c r="C160" s="72">
        <v>250</v>
      </c>
      <c r="D160" s="73">
        <v>3.7080000000000002</v>
      </c>
      <c r="E160" s="73">
        <v>3.637</v>
      </c>
      <c r="F160" s="73">
        <v>21.065000000000001</v>
      </c>
      <c r="G160" s="73">
        <v>133.66200000000001</v>
      </c>
      <c r="H160" s="73">
        <v>0.12</v>
      </c>
      <c r="I160" s="73">
        <v>16.760000000000002</v>
      </c>
      <c r="J160" s="73">
        <v>248</v>
      </c>
      <c r="K160" s="73">
        <v>1.617</v>
      </c>
      <c r="L160" s="73">
        <v>24.93</v>
      </c>
      <c r="M160" s="73">
        <v>67.454999999999998</v>
      </c>
      <c r="N160" s="73">
        <v>25.675000000000001</v>
      </c>
      <c r="O160" s="73">
        <v>1.081</v>
      </c>
    </row>
    <row r="161" spans="1:15" s="76" customFormat="1" ht="26.4" x14ac:dyDescent="0.25">
      <c r="A161" s="72" t="s">
        <v>173</v>
      </c>
      <c r="B161" s="47" t="s">
        <v>198</v>
      </c>
      <c r="C161" s="72">
        <v>100</v>
      </c>
      <c r="D161" s="73">
        <v>17.05</v>
      </c>
      <c r="E161" s="74">
        <v>9.5990000000000002</v>
      </c>
      <c r="F161" s="73">
        <v>4.1120000000000001</v>
      </c>
      <c r="G161" s="73">
        <v>171.38900000000001</v>
      </c>
      <c r="H161" s="73">
        <v>9.1999999999999998E-2</v>
      </c>
      <c r="I161" s="73">
        <v>0.83599999999999997</v>
      </c>
      <c r="J161" s="75">
        <v>249</v>
      </c>
      <c r="K161" s="73">
        <v>0.46300000000000002</v>
      </c>
      <c r="L161" s="73">
        <v>23.47</v>
      </c>
      <c r="M161" s="73">
        <v>169.72</v>
      </c>
      <c r="N161" s="73">
        <v>24.33</v>
      </c>
      <c r="O161" s="73">
        <v>2.3820000000000001</v>
      </c>
    </row>
    <row r="162" spans="1:15" s="76" customFormat="1" ht="26.4" x14ac:dyDescent="0.25">
      <c r="A162" s="72" t="s">
        <v>139</v>
      </c>
      <c r="B162" s="47" t="s">
        <v>45</v>
      </c>
      <c r="C162" s="72">
        <v>180</v>
      </c>
      <c r="D162" s="73">
        <v>7.0720000000000001</v>
      </c>
      <c r="E162" s="74">
        <v>3.7320000000000002</v>
      </c>
      <c r="F162" s="73">
        <v>45.171999999999997</v>
      </c>
      <c r="G162" s="73">
        <v>242.756</v>
      </c>
      <c r="H162" s="73">
        <v>0.109</v>
      </c>
      <c r="I162" s="73"/>
      <c r="J162" s="75">
        <v>16</v>
      </c>
      <c r="K162" s="73">
        <v>1</v>
      </c>
      <c r="L162" s="73">
        <v>14.445</v>
      </c>
      <c r="M162" s="73">
        <v>57.15</v>
      </c>
      <c r="N162" s="73">
        <v>10.319000000000001</v>
      </c>
      <c r="O162" s="73">
        <v>1.042</v>
      </c>
    </row>
    <row r="163" spans="1:15" s="76" customFormat="1" ht="13.2" x14ac:dyDescent="0.25">
      <c r="A163" s="72" t="s">
        <v>148</v>
      </c>
      <c r="B163" s="47" t="s">
        <v>108</v>
      </c>
      <c r="C163" s="72">
        <v>200</v>
      </c>
      <c r="D163" s="73">
        <v>0.16</v>
      </c>
      <c r="E163" s="74">
        <v>0.16</v>
      </c>
      <c r="F163" s="73">
        <v>13.9</v>
      </c>
      <c r="G163" s="73">
        <v>58.7</v>
      </c>
      <c r="H163" s="73">
        <v>1.2E-2</v>
      </c>
      <c r="I163" s="73">
        <v>4</v>
      </c>
      <c r="J163" s="75">
        <v>2</v>
      </c>
      <c r="K163" s="73">
        <v>0.08</v>
      </c>
      <c r="L163" s="73">
        <v>6.4</v>
      </c>
      <c r="M163" s="73">
        <v>4.4000000000000004</v>
      </c>
      <c r="N163" s="73">
        <v>3.6</v>
      </c>
      <c r="O163" s="73">
        <v>0.91</v>
      </c>
    </row>
    <row r="164" spans="1:15" s="76" customFormat="1" ht="13.2" x14ac:dyDescent="0.25">
      <c r="A164" s="72"/>
      <c r="B164" s="47" t="s">
        <v>6</v>
      </c>
      <c r="C164" s="72">
        <v>40</v>
      </c>
      <c r="D164" s="73">
        <v>3.16</v>
      </c>
      <c r="E164" s="74">
        <v>0.4</v>
      </c>
      <c r="F164" s="73">
        <v>19.32</v>
      </c>
      <c r="G164" s="73">
        <v>94</v>
      </c>
      <c r="H164" s="73">
        <v>6.4000000000000001E-2</v>
      </c>
      <c r="I164" s="73"/>
      <c r="J164" s="75"/>
      <c r="K164" s="73">
        <v>0.52</v>
      </c>
      <c r="L164" s="73">
        <v>9.1999999999999993</v>
      </c>
      <c r="M164" s="73">
        <v>34.799999999999997</v>
      </c>
      <c r="N164" s="73">
        <v>13.2</v>
      </c>
      <c r="O164" s="73">
        <v>0.8</v>
      </c>
    </row>
    <row r="165" spans="1:15" s="77" customFormat="1" ht="13.2" x14ac:dyDescent="0.25">
      <c r="A165" s="72"/>
      <c r="B165" s="47" t="s">
        <v>52</v>
      </c>
      <c r="C165" s="72">
        <v>50</v>
      </c>
      <c r="D165" s="73">
        <v>3.3</v>
      </c>
      <c r="E165" s="74">
        <v>0.6</v>
      </c>
      <c r="F165" s="73">
        <v>19.82</v>
      </c>
      <c r="G165" s="73">
        <v>99</v>
      </c>
      <c r="H165" s="73">
        <v>8.5000000000000006E-2</v>
      </c>
      <c r="I165" s="73"/>
      <c r="J165" s="75"/>
      <c r="K165" s="73">
        <v>0.5</v>
      </c>
      <c r="L165" s="73">
        <v>14.5</v>
      </c>
      <c r="M165" s="73">
        <v>75</v>
      </c>
      <c r="N165" s="73">
        <v>23.5</v>
      </c>
      <c r="O165" s="73">
        <v>1.95</v>
      </c>
    </row>
    <row r="166" spans="1:15" s="78" customFormat="1" ht="13.2" x14ac:dyDescent="0.25">
      <c r="A166" s="72" t="s">
        <v>20</v>
      </c>
      <c r="B166" s="47"/>
      <c r="C166" s="72">
        <f>SUM(C159:C165)</f>
        <v>920</v>
      </c>
      <c r="D166" s="73">
        <f>SUM(D159:D165)</f>
        <v>35.935000000000002</v>
      </c>
      <c r="E166" s="73">
        <f t="shared" ref="E166:O166" si="14">SUM(E159:E165)</f>
        <v>24.234999999999999</v>
      </c>
      <c r="F166" s="73">
        <f t="shared" si="14"/>
        <v>130.333</v>
      </c>
      <c r="G166" s="73">
        <f t="shared" si="14"/>
        <v>888.5630000000001</v>
      </c>
      <c r="H166" s="73">
        <f t="shared" si="14"/>
        <v>0.51200000000000001</v>
      </c>
      <c r="I166" s="73">
        <f t="shared" si="14"/>
        <v>30.396000000000001</v>
      </c>
      <c r="J166" s="73">
        <f t="shared" si="14"/>
        <v>521</v>
      </c>
      <c r="K166" s="73">
        <f t="shared" si="14"/>
        <v>6.9329999999999998</v>
      </c>
      <c r="L166" s="73">
        <f t="shared" si="14"/>
        <v>125.14100000000001</v>
      </c>
      <c r="M166" s="73">
        <f t="shared" si="14"/>
        <v>449.78499999999997</v>
      </c>
      <c r="N166" s="73">
        <f t="shared" si="14"/>
        <v>120.128</v>
      </c>
      <c r="O166" s="73">
        <f t="shared" si="14"/>
        <v>9.2829999999999995</v>
      </c>
    </row>
    <row r="167" spans="1:15" s="76" customFormat="1" ht="13.2" x14ac:dyDescent="0.25">
      <c r="A167" s="72" t="s">
        <v>87</v>
      </c>
      <c r="B167" s="47"/>
      <c r="C167" s="72"/>
      <c r="D167" s="73"/>
      <c r="E167" s="74"/>
      <c r="F167" s="73"/>
      <c r="G167" s="73"/>
      <c r="H167" s="73"/>
      <c r="I167" s="73"/>
      <c r="J167" s="75"/>
      <c r="K167" s="73"/>
      <c r="L167" s="73"/>
      <c r="M167" s="73"/>
      <c r="N167" s="73"/>
      <c r="O167" s="73"/>
    </row>
    <row r="168" spans="1:15" s="76" customFormat="1" ht="13.2" x14ac:dyDescent="0.25">
      <c r="A168" s="72"/>
      <c r="B168" s="47" t="s">
        <v>76</v>
      </c>
      <c r="C168" s="72">
        <v>15</v>
      </c>
      <c r="D168" s="73">
        <v>7.4999999999999997E-2</v>
      </c>
      <c r="E168" s="74"/>
      <c r="F168" s="73">
        <v>12</v>
      </c>
      <c r="G168" s="73">
        <v>48.6</v>
      </c>
      <c r="H168" s="73"/>
      <c r="I168" s="73"/>
      <c r="J168" s="75"/>
      <c r="K168" s="73"/>
      <c r="L168" s="73">
        <v>3.15</v>
      </c>
      <c r="M168" s="73">
        <v>1.65</v>
      </c>
      <c r="N168" s="73">
        <v>1.05</v>
      </c>
      <c r="O168" s="73">
        <v>0.24</v>
      </c>
    </row>
    <row r="169" spans="1:15" s="76" customFormat="1" ht="13.2" x14ac:dyDescent="0.25">
      <c r="A169" s="72"/>
      <c r="B169" s="47" t="s">
        <v>265</v>
      </c>
      <c r="C169" s="72">
        <v>200</v>
      </c>
      <c r="D169" s="73">
        <v>8.1999999999999993</v>
      </c>
      <c r="E169" s="74">
        <v>3</v>
      </c>
      <c r="F169" s="73">
        <v>11.8</v>
      </c>
      <c r="G169" s="73">
        <v>114</v>
      </c>
      <c r="H169" s="73"/>
      <c r="I169" s="73">
        <v>1.2</v>
      </c>
      <c r="J169" s="75">
        <v>20</v>
      </c>
      <c r="K169" s="73"/>
      <c r="L169" s="73">
        <v>248</v>
      </c>
      <c r="M169" s="73">
        <v>190</v>
      </c>
      <c r="N169" s="73">
        <v>30</v>
      </c>
      <c r="O169" s="73">
        <v>0.2</v>
      </c>
    </row>
    <row r="170" spans="1:15" s="77" customFormat="1" ht="13.2" x14ac:dyDescent="0.25">
      <c r="A170" s="72"/>
      <c r="B170" s="47" t="s">
        <v>192</v>
      </c>
      <c r="C170" s="72">
        <v>235</v>
      </c>
      <c r="D170" s="73">
        <v>1.88</v>
      </c>
      <c r="E170" s="74">
        <v>0.47</v>
      </c>
      <c r="F170" s="73">
        <v>17.625</v>
      </c>
      <c r="G170" s="73">
        <v>89.3</v>
      </c>
      <c r="H170" s="73">
        <v>0.14099999999999999</v>
      </c>
      <c r="I170" s="73">
        <v>89.3</v>
      </c>
      <c r="J170" s="75"/>
      <c r="K170" s="73">
        <v>0.47</v>
      </c>
      <c r="L170" s="73">
        <v>82.25</v>
      </c>
      <c r="M170" s="73">
        <v>39.950000000000003</v>
      </c>
      <c r="N170" s="73">
        <v>25.85</v>
      </c>
      <c r="O170" s="73">
        <v>0.23499999999999999</v>
      </c>
    </row>
    <row r="171" spans="1:15" s="79" customFormat="1" ht="13.2" x14ac:dyDescent="0.25">
      <c r="A171" s="72" t="s">
        <v>88</v>
      </c>
      <c r="B171" s="47"/>
      <c r="C171" s="72">
        <f>SUM(C168:C170)</f>
        <v>450</v>
      </c>
      <c r="D171" s="73">
        <v>10.154999999999999</v>
      </c>
      <c r="E171" s="74">
        <v>3.47</v>
      </c>
      <c r="F171" s="73">
        <v>41.424999999999997</v>
      </c>
      <c r="G171" s="73">
        <v>251.9</v>
      </c>
      <c r="H171" s="73">
        <v>0.14099999999999999</v>
      </c>
      <c r="I171" s="73">
        <v>90.5</v>
      </c>
      <c r="J171" s="75">
        <v>20</v>
      </c>
      <c r="K171" s="73">
        <v>0.47</v>
      </c>
      <c r="L171" s="73">
        <v>333.4</v>
      </c>
      <c r="M171" s="73">
        <v>231.6</v>
      </c>
      <c r="N171" s="73">
        <v>56.9</v>
      </c>
      <c r="O171" s="73">
        <v>0.67500000000000004</v>
      </c>
    </row>
    <row r="172" spans="1:15" s="80" customFormat="1" ht="13.2" x14ac:dyDescent="0.25">
      <c r="A172" s="72" t="s">
        <v>30</v>
      </c>
      <c r="B172" s="47"/>
      <c r="C172" s="72"/>
      <c r="D172" s="73">
        <f>D171+D166+D157</f>
        <v>76.826999999999998</v>
      </c>
      <c r="E172" s="73">
        <f t="shared" ref="E172:O172" si="15">E171+E166+E157</f>
        <v>53.034999999999997</v>
      </c>
      <c r="F172" s="73">
        <f t="shared" si="15"/>
        <v>281.25399999999996</v>
      </c>
      <c r="G172" s="73">
        <f t="shared" si="15"/>
        <v>1932.6090000000002</v>
      </c>
      <c r="H172" s="73">
        <f t="shared" si="15"/>
        <v>1.0409999999999999</v>
      </c>
      <c r="I172" s="73">
        <f t="shared" si="15"/>
        <v>122.3</v>
      </c>
      <c r="J172" s="73">
        <f t="shared" si="15"/>
        <v>629.02</v>
      </c>
      <c r="K172" s="73">
        <f t="shared" si="15"/>
        <v>9.3449999999999989</v>
      </c>
      <c r="L172" s="73">
        <f t="shared" si="15"/>
        <v>915.15699999999993</v>
      </c>
      <c r="M172" s="73">
        <f t="shared" si="15"/>
        <v>1246.729</v>
      </c>
      <c r="N172" s="73">
        <f t="shared" si="15"/>
        <v>296.57799999999997</v>
      </c>
      <c r="O172" s="73">
        <f t="shared" si="15"/>
        <v>15.02</v>
      </c>
    </row>
    <row r="173" spans="1:15" s="81" customFormat="1" ht="13.2" x14ac:dyDescent="0.25">
      <c r="A173" s="72" t="s">
        <v>29</v>
      </c>
      <c r="B173" s="47"/>
      <c r="C173" s="72"/>
      <c r="D173" s="73"/>
      <c r="E173" s="74"/>
      <c r="F173" s="73"/>
      <c r="G173" s="73"/>
      <c r="H173" s="73"/>
      <c r="I173" s="73"/>
      <c r="J173" s="75"/>
      <c r="K173" s="73"/>
      <c r="L173" s="73"/>
      <c r="M173" s="73"/>
      <c r="N173" s="73"/>
      <c r="O173" s="73"/>
    </row>
    <row r="174" spans="1:15" s="76" customFormat="1" ht="13.2" x14ac:dyDescent="0.25">
      <c r="A174" s="72" t="s">
        <v>22</v>
      </c>
      <c r="B174" s="47"/>
      <c r="C174" s="72"/>
      <c r="D174" s="73"/>
      <c r="E174" s="74"/>
      <c r="F174" s="73"/>
      <c r="G174" s="73"/>
      <c r="H174" s="73"/>
      <c r="I174" s="73"/>
      <c r="J174" s="75"/>
      <c r="K174" s="73"/>
      <c r="L174" s="73"/>
      <c r="M174" s="73"/>
      <c r="N174" s="73"/>
      <c r="O174" s="73"/>
    </row>
    <row r="175" spans="1:15" s="76" customFormat="1" ht="26.4" x14ac:dyDescent="0.25">
      <c r="A175" s="72" t="s">
        <v>141</v>
      </c>
      <c r="B175" s="47" t="s">
        <v>220</v>
      </c>
      <c r="C175" s="72">
        <v>40</v>
      </c>
      <c r="D175" s="73">
        <v>0.28000000000000003</v>
      </c>
      <c r="E175" s="74">
        <v>0.04</v>
      </c>
      <c r="F175" s="73">
        <v>0.76</v>
      </c>
      <c r="G175" s="73">
        <v>4.4000000000000004</v>
      </c>
      <c r="H175" s="73">
        <v>1.2E-2</v>
      </c>
      <c r="I175" s="73">
        <v>2.8</v>
      </c>
      <c r="J175" s="75"/>
      <c r="K175" s="73">
        <v>0.04</v>
      </c>
      <c r="L175" s="73">
        <v>6.8</v>
      </c>
      <c r="M175" s="73">
        <v>12</v>
      </c>
      <c r="N175" s="73">
        <v>5.6</v>
      </c>
      <c r="O175" s="73">
        <v>0.2</v>
      </c>
    </row>
    <row r="176" spans="1:15" s="76" customFormat="1" ht="13.2" x14ac:dyDescent="0.25">
      <c r="A176" s="72" t="s">
        <v>174</v>
      </c>
      <c r="B176" s="47" t="s">
        <v>215</v>
      </c>
      <c r="C176" s="72">
        <v>270</v>
      </c>
      <c r="D176" s="73">
        <v>31.747</v>
      </c>
      <c r="E176" s="74">
        <v>28.298999999999999</v>
      </c>
      <c r="F176" s="73">
        <v>46.912999999999997</v>
      </c>
      <c r="G176" s="73">
        <v>569.01099999999997</v>
      </c>
      <c r="H176" s="73">
        <v>0.15</v>
      </c>
      <c r="I176" s="73">
        <v>1.65</v>
      </c>
      <c r="J176" s="75">
        <v>300</v>
      </c>
      <c r="K176" s="73">
        <v>2.798</v>
      </c>
      <c r="L176" s="73">
        <v>29</v>
      </c>
      <c r="M176" s="73">
        <v>380.38</v>
      </c>
      <c r="N176" s="73">
        <v>69.828000000000003</v>
      </c>
      <c r="O176" s="73">
        <v>4.7619999999999996</v>
      </c>
    </row>
    <row r="177" spans="1:15" s="76" customFormat="1" ht="26.4" x14ac:dyDescent="0.25">
      <c r="A177" s="72" t="s">
        <v>134</v>
      </c>
      <c r="B177" s="47" t="s">
        <v>262</v>
      </c>
      <c r="C177" s="72">
        <v>200</v>
      </c>
      <c r="D177" s="73">
        <v>3.9</v>
      </c>
      <c r="E177" s="74">
        <v>3</v>
      </c>
      <c r="F177" s="73">
        <v>15.28</v>
      </c>
      <c r="G177" s="73">
        <v>99.9</v>
      </c>
      <c r="H177" s="73">
        <v>2.3E-2</v>
      </c>
      <c r="I177" s="73">
        <v>0.78400000000000003</v>
      </c>
      <c r="J177" s="75">
        <v>10</v>
      </c>
      <c r="K177" s="73"/>
      <c r="L177" s="73">
        <v>124.76600000000001</v>
      </c>
      <c r="M177" s="73">
        <v>90</v>
      </c>
      <c r="N177" s="73">
        <v>14</v>
      </c>
      <c r="O177" s="73">
        <v>0.13400000000000001</v>
      </c>
    </row>
    <row r="178" spans="1:15" s="77" customFormat="1" ht="13.2" x14ac:dyDescent="0.25">
      <c r="A178" s="72"/>
      <c r="B178" s="47" t="s">
        <v>214</v>
      </c>
      <c r="C178" s="72">
        <v>60</v>
      </c>
      <c r="D178" s="73">
        <v>4.5</v>
      </c>
      <c r="E178" s="74">
        <v>1.74</v>
      </c>
      <c r="F178" s="73">
        <v>30.84</v>
      </c>
      <c r="G178" s="73">
        <v>157.02000000000001</v>
      </c>
      <c r="H178" s="73">
        <v>6.6000000000000003E-2</v>
      </c>
      <c r="I178" s="73"/>
      <c r="J178" s="75"/>
      <c r="K178" s="73">
        <v>1.02</v>
      </c>
      <c r="L178" s="73">
        <v>11.4</v>
      </c>
      <c r="M178" s="73">
        <v>39</v>
      </c>
      <c r="N178" s="73">
        <v>7.8</v>
      </c>
      <c r="O178" s="73">
        <v>0.72</v>
      </c>
    </row>
    <row r="179" spans="1:15" s="78" customFormat="1" ht="13.2" x14ac:dyDescent="0.25">
      <c r="A179" s="72" t="s">
        <v>21</v>
      </c>
      <c r="B179" s="47"/>
      <c r="C179" s="72">
        <f>SUM(C175:C178)</f>
        <v>570</v>
      </c>
      <c r="D179" s="73">
        <v>40.427</v>
      </c>
      <c r="E179" s="74">
        <v>33.079000000000001</v>
      </c>
      <c r="F179" s="73">
        <v>93.793000000000006</v>
      </c>
      <c r="G179" s="73">
        <v>830.33100000000002</v>
      </c>
      <c r="H179" s="73">
        <v>0.251</v>
      </c>
      <c r="I179" s="73">
        <v>5.234</v>
      </c>
      <c r="J179" s="75">
        <v>310</v>
      </c>
      <c r="K179" s="73">
        <v>3.8580000000000001</v>
      </c>
      <c r="L179" s="73">
        <v>171.96600000000001</v>
      </c>
      <c r="M179" s="73">
        <v>521.38</v>
      </c>
      <c r="N179" s="73">
        <v>97.227999999999994</v>
      </c>
      <c r="O179" s="73">
        <v>5.8150000000000004</v>
      </c>
    </row>
    <row r="180" spans="1:15" s="76" customFormat="1" ht="13.2" x14ac:dyDescent="0.25">
      <c r="A180" s="72" t="s">
        <v>7</v>
      </c>
      <c r="B180" s="47"/>
      <c r="C180" s="72"/>
      <c r="D180" s="73"/>
      <c r="E180" s="74"/>
      <c r="F180" s="73"/>
      <c r="G180" s="73"/>
      <c r="H180" s="73"/>
      <c r="I180" s="73"/>
      <c r="J180" s="75"/>
      <c r="K180" s="73"/>
      <c r="L180" s="73"/>
      <c r="M180" s="73"/>
      <c r="N180" s="73"/>
      <c r="O180" s="73"/>
    </row>
    <row r="181" spans="1:15" s="76" customFormat="1" ht="13.2" x14ac:dyDescent="0.25">
      <c r="A181" s="72" t="s">
        <v>180</v>
      </c>
      <c r="B181" s="47" t="s">
        <v>121</v>
      </c>
      <c r="C181" s="72">
        <v>100</v>
      </c>
      <c r="D181" s="73">
        <v>1.4950000000000001</v>
      </c>
      <c r="E181" s="73">
        <v>0.108</v>
      </c>
      <c r="F181" s="73">
        <v>12.567</v>
      </c>
      <c r="G181" s="73">
        <v>58.66</v>
      </c>
      <c r="H181" s="73">
        <v>5.8999999999999997E-2</v>
      </c>
      <c r="I181" s="73">
        <v>4.63</v>
      </c>
      <c r="J181" s="73">
        <v>1780.81</v>
      </c>
      <c r="K181" s="73">
        <v>0.73299999999999998</v>
      </c>
      <c r="L181" s="73">
        <v>34.69</v>
      </c>
      <c r="M181" s="73">
        <v>58.07</v>
      </c>
      <c r="N181" s="73">
        <v>40.409999999999997</v>
      </c>
      <c r="O181" s="73">
        <v>0.84199999999999997</v>
      </c>
    </row>
    <row r="182" spans="1:15" s="76" customFormat="1" ht="26.4" x14ac:dyDescent="0.25">
      <c r="A182" s="72" t="s">
        <v>176</v>
      </c>
      <c r="B182" s="47" t="s">
        <v>248</v>
      </c>
      <c r="C182" s="72">
        <v>250</v>
      </c>
      <c r="D182" s="73">
        <v>3.524</v>
      </c>
      <c r="E182" s="73">
        <v>6.77</v>
      </c>
      <c r="F182" s="73">
        <v>9.2539999999999996</v>
      </c>
      <c r="G182" s="73">
        <v>114.512</v>
      </c>
      <c r="H182" s="73">
        <v>6.8000000000000005E-2</v>
      </c>
      <c r="I182" s="73">
        <v>21.677</v>
      </c>
      <c r="J182" s="73">
        <v>254.88</v>
      </c>
      <c r="K182" s="73">
        <v>2.4969999999999999</v>
      </c>
      <c r="L182" s="73">
        <v>50.709000000000003</v>
      </c>
      <c r="M182" s="73">
        <v>62.375999999999998</v>
      </c>
      <c r="N182" s="73">
        <v>25.545999999999999</v>
      </c>
      <c r="O182" s="73">
        <v>1.0129999999999999</v>
      </c>
    </row>
    <row r="183" spans="1:15" s="76" customFormat="1" ht="39.6" x14ac:dyDescent="0.25">
      <c r="A183" s="72" t="s">
        <v>210</v>
      </c>
      <c r="B183" s="47" t="s">
        <v>230</v>
      </c>
      <c r="C183" s="72">
        <v>80</v>
      </c>
      <c r="D183" s="73">
        <v>13.683</v>
      </c>
      <c r="E183" s="74">
        <v>13.003</v>
      </c>
      <c r="F183" s="73">
        <v>15.198</v>
      </c>
      <c r="G183" s="73">
        <v>233.322</v>
      </c>
      <c r="H183" s="73">
        <v>0.11700000000000001</v>
      </c>
      <c r="I183" s="73">
        <v>1.212</v>
      </c>
      <c r="J183" s="75">
        <v>49.3</v>
      </c>
      <c r="K183" s="73">
        <v>1.4830000000000001</v>
      </c>
      <c r="L183" s="73">
        <v>24.923999999999999</v>
      </c>
      <c r="M183" s="73">
        <v>126.22</v>
      </c>
      <c r="N183" s="73">
        <v>21.745999999999999</v>
      </c>
      <c r="O183" s="73">
        <v>1.617</v>
      </c>
    </row>
    <row r="184" spans="1:15" s="76" customFormat="1" ht="13.2" hidden="1" x14ac:dyDescent="0.25">
      <c r="A184" s="72"/>
      <c r="B184" s="47"/>
      <c r="C184" s="72"/>
      <c r="D184" s="73"/>
      <c r="E184" s="74"/>
      <c r="F184" s="73"/>
      <c r="G184" s="73"/>
      <c r="H184" s="73"/>
      <c r="I184" s="73"/>
      <c r="J184" s="75"/>
      <c r="K184" s="73"/>
      <c r="L184" s="73"/>
      <c r="M184" s="73"/>
      <c r="N184" s="73"/>
      <c r="O184" s="73"/>
    </row>
    <row r="185" spans="1:15" s="76" customFormat="1" ht="26.4" x14ac:dyDescent="0.25">
      <c r="A185" s="72" t="s">
        <v>177</v>
      </c>
      <c r="B185" s="47" t="s">
        <v>119</v>
      </c>
      <c r="C185" s="72">
        <v>180</v>
      </c>
      <c r="D185" s="73">
        <v>2.718</v>
      </c>
      <c r="E185" s="74">
        <v>3.1160000000000001</v>
      </c>
      <c r="F185" s="73">
        <v>14.56</v>
      </c>
      <c r="G185" s="73">
        <v>99.616</v>
      </c>
      <c r="H185" s="73">
        <v>0.13</v>
      </c>
      <c r="I185" s="73">
        <v>9.5</v>
      </c>
      <c r="J185" s="75">
        <v>3816</v>
      </c>
      <c r="K185" s="73">
        <v>0.83</v>
      </c>
      <c r="L185" s="73">
        <v>52.62</v>
      </c>
      <c r="M185" s="73">
        <v>107.42</v>
      </c>
      <c r="N185" s="73">
        <v>72.52</v>
      </c>
      <c r="O185" s="73">
        <v>1.3620000000000001</v>
      </c>
    </row>
    <row r="186" spans="1:15" s="76" customFormat="1" ht="26.4" x14ac:dyDescent="0.25">
      <c r="A186" s="72" t="s">
        <v>140</v>
      </c>
      <c r="B186" s="47" t="s">
        <v>86</v>
      </c>
      <c r="C186" s="72">
        <v>200</v>
      </c>
      <c r="D186" s="73">
        <v>0.78</v>
      </c>
      <c r="E186" s="74">
        <v>0.06</v>
      </c>
      <c r="F186" s="73">
        <v>20.12</v>
      </c>
      <c r="G186" s="73">
        <v>85.3</v>
      </c>
      <c r="H186" s="73">
        <v>0.02</v>
      </c>
      <c r="I186" s="73">
        <v>0.8</v>
      </c>
      <c r="J186" s="75"/>
      <c r="K186" s="73">
        <v>1.1000000000000001</v>
      </c>
      <c r="L186" s="73">
        <v>32</v>
      </c>
      <c r="M186" s="73">
        <v>29.2</v>
      </c>
      <c r="N186" s="73">
        <v>21</v>
      </c>
      <c r="O186" s="73">
        <v>0.67</v>
      </c>
    </row>
    <row r="187" spans="1:15" s="76" customFormat="1" ht="13.2" x14ac:dyDescent="0.25">
      <c r="A187" s="72"/>
      <c r="B187" s="47" t="s">
        <v>6</v>
      </c>
      <c r="C187" s="72">
        <v>40</v>
      </c>
      <c r="D187" s="73">
        <v>3.16</v>
      </c>
      <c r="E187" s="74">
        <v>0.4</v>
      </c>
      <c r="F187" s="73">
        <v>19.32</v>
      </c>
      <c r="G187" s="73">
        <v>94</v>
      </c>
      <c r="H187" s="73">
        <v>6.4000000000000001E-2</v>
      </c>
      <c r="I187" s="73"/>
      <c r="J187" s="75"/>
      <c r="K187" s="73">
        <v>0.52</v>
      </c>
      <c r="L187" s="73">
        <v>9.1999999999999993</v>
      </c>
      <c r="M187" s="73">
        <v>34.799999999999997</v>
      </c>
      <c r="N187" s="73">
        <v>13.2</v>
      </c>
      <c r="O187" s="73">
        <v>0.8</v>
      </c>
    </row>
    <row r="188" spans="1:15" s="77" customFormat="1" ht="13.2" x14ac:dyDescent="0.25">
      <c r="A188" s="72"/>
      <c r="B188" s="47" t="s">
        <v>52</v>
      </c>
      <c r="C188" s="72">
        <v>50</v>
      </c>
      <c r="D188" s="73">
        <v>3.3</v>
      </c>
      <c r="E188" s="74">
        <v>0.6</v>
      </c>
      <c r="F188" s="73">
        <v>19.82</v>
      </c>
      <c r="G188" s="73">
        <v>99</v>
      </c>
      <c r="H188" s="73">
        <v>8.5000000000000006E-2</v>
      </c>
      <c r="I188" s="73"/>
      <c r="J188" s="75"/>
      <c r="K188" s="73">
        <v>0.5</v>
      </c>
      <c r="L188" s="73">
        <v>14.5</v>
      </c>
      <c r="M188" s="73">
        <v>75</v>
      </c>
      <c r="N188" s="73">
        <v>23.5</v>
      </c>
      <c r="O188" s="73">
        <v>1.95</v>
      </c>
    </row>
    <row r="189" spans="1:15" s="78" customFormat="1" ht="13.2" x14ac:dyDescent="0.25">
      <c r="A189" s="72" t="s">
        <v>20</v>
      </c>
      <c r="B189" s="47"/>
      <c r="C189" s="72">
        <f>SUM(C181:C188)</f>
        <v>900</v>
      </c>
      <c r="D189" s="73">
        <f>SUM(D181:D188)</f>
        <v>28.66</v>
      </c>
      <c r="E189" s="73">
        <f t="shared" ref="E189:O189" si="16">SUM(E181:E188)</f>
        <v>24.056999999999999</v>
      </c>
      <c r="F189" s="73">
        <f t="shared" si="16"/>
        <v>110.839</v>
      </c>
      <c r="G189" s="73">
        <f t="shared" si="16"/>
        <v>784.41</v>
      </c>
      <c r="H189" s="73">
        <f t="shared" si="16"/>
        <v>0.54300000000000004</v>
      </c>
      <c r="I189" s="73">
        <f t="shared" si="16"/>
        <v>37.818999999999996</v>
      </c>
      <c r="J189" s="73">
        <f t="shared" si="16"/>
        <v>5900.99</v>
      </c>
      <c r="K189" s="73">
        <f t="shared" si="16"/>
        <v>7.6630000000000003</v>
      </c>
      <c r="L189" s="73">
        <f t="shared" si="16"/>
        <v>218.643</v>
      </c>
      <c r="M189" s="73">
        <f t="shared" si="16"/>
        <v>493.08600000000001</v>
      </c>
      <c r="N189" s="73">
        <f t="shared" si="16"/>
        <v>217.92199999999997</v>
      </c>
      <c r="O189" s="73">
        <f t="shared" si="16"/>
        <v>8.2539999999999996</v>
      </c>
    </row>
    <row r="190" spans="1:15" s="76" customFormat="1" ht="13.2" x14ac:dyDescent="0.25">
      <c r="A190" s="72" t="s">
        <v>87</v>
      </c>
      <c r="B190" s="47"/>
      <c r="C190" s="72"/>
      <c r="D190" s="73"/>
      <c r="E190" s="74"/>
      <c r="F190" s="73"/>
      <c r="G190" s="73"/>
      <c r="H190" s="73"/>
      <c r="I190" s="73"/>
      <c r="J190" s="75"/>
      <c r="K190" s="73"/>
      <c r="L190" s="73"/>
      <c r="M190" s="73"/>
      <c r="N190" s="73"/>
      <c r="O190" s="73"/>
    </row>
    <row r="191" spans="1:15" s="76" customFormat="1" ht="13.2" x14ac:dyDescent="0.25">
      <c r="A191" s="72"/>
      <c r="B191" s="47" t="s">
        <v>72</v>
      </c>
      <c r="C191" s="72">
        <v>15</v>
      </c>
      <c r="D191" s="73">
        <v>1.125</v>
      </c>
      <c r="E191" s="74">
        <v>1.47</v>
      </c>
      <c r="F191" s="73">
        <v>11.16</v>
      </c>
      <c r="G191" s="73">
        <v>62.55</v>
      </c>
      <c r="H191" s="73">
        <v>1.2E-2</v>
      </c>
      <c r="I191" s="73"/>
      <c r="J191" s="75">
        <v>1.5</v>
      </c>
      <c r="K191" s="73"/>
      <c r="L191" s="73">
        <v>4.3499999999999996</v>
      </c>
      <c r="M191" s="73">
        <v>13.5</v>
      </c>
      <c r="N191" s="73">
        <v>3</v>
      </c>
      <c r="O191" s="73">
        <v>0.315</v>
      </c>
    </row>
    <row r="192" spans="1:15" s="76" customFormat="1" ht="13.2" x14ac:dyDescent="0.25">
      <c r="A192" s="72"/>
      <c r="B192" s="47" t="s">
        <v>265</v>
      </c>
      <c r="C192" s="72">
        <v>200</v>
      </c>
      <c r="D192" s="73">
        <v>8.1999999999999993</v>
      </c>
      <c r="E192" s="74">
        <v>3</v>
      </c>
      <c r="F192" s="73">
        <v>11.8</v>
      </c>
      <c r="G192" s="73">
        <v>114</v>
      </c>
      <c r="H192" s="73"/>
      <c r="I192" s="73">
        <v>1.2</v>
      </c>
      <c r="J192" s="75">
        <v>20</v>
      </c>
      <c r="K192" s="73"/>
      <c r="L192" s="73">
        <v>248</v>
      </c>
      <c r="M192" s="73">
        <v>190</v>
      </c>
      <c r="N192" s="73">
        <v>30</v>
      </c>
      <c r="O192" s="73">
        <v>0.2</v>
      </c>
    </row>
    <row r="193" spans="1:15" s="77" customFormat="1" ht="13.2" x14ac:dyDescent="0.25">
      <c r="A193" s="72"/>
      <c r="B193" s="47" t="s">
        <v>197</v>
      </c>
      <c r="C193" s="72">
        <v>235</v>
      </c>
      <c r="D193" s="73">
        <v>0.94</v>
      </c>
      <c r="E193" s="74">
        <v>0.94</v>
      </c>
      <c r="F193" s="73">
        <v>23.03</v>
      </c>
      <c r="G193" s="73">
        <v>110.45</v>
      </c>
      <c r="H193" s="73">
        <v>7.0999999999999994E-2</v>
      </c>
      <c r="I193" s="73">
        <v>23.5</v>
      </c>
      <c r="J193" s="75">
        <v>11.75</v>
      </c>
      <c r="K193" s="73">
        <v>0.47</v>
      </c>
      <c r="L193" s="73">
        <v>37.6</v>
      </c>
      <c r="M193" s="73">
        <v>25.85</v>
      </c>
      <c r="N193" s="73">
        <v>21.15</v>
      </c>
      <c r="O193" s="73">
        <v>5.17</v>
      </c>
    </row>
    <row r="194" spans="1:15" s="79" customFormat="1" ht="13.2" x14ac:dyDescent="0.25">
      <c r="A194" s="72" t="s">
        <v>88</v>
      </c>
      <c r="B194" s="47"/>
      <c r="C194" s="72">
        <f>SUM(C191:C193)</f>
        <v>450</v>
      </c>
      <c r="D194" s="73">
        <v>10.265000000000001</v>
      </c>
      <c r="E194" s="74">
        <v>5.41</v>
      </c>
      <c r="F194" s="73">
        <v>45.99</v>
      </c>
      <c r="G194" s="73">
        <v>287</v>
      </c>
      <c r="H194" s="73">
        <v>8.3000000000000004E-2</v>
      </c>
      <c r="I194" s="73">
        <v>24.7</v>
      </c>
      <c r="J194" s="75">
        <v>33.25</v>
      </c>
      <c r="K194" s="73">
        <v>0.47</v>
      </c>
      <c r="L194" s="73">
        <v>289.95</v>
      </c>
      <c r="M194" s="73">
        <v>229.35</v>
      </c>
      <c r="N194" s="73">
        <v>54.15</v>
      </c>
      <c r="O194" s="73">
        <v>5.6849999999999996</v>
      </c>
    </row>
    <row r="195" spans="1:15" s="80" customFormat="1" ht="13.2" x14ac:dyDescent="0.25">
      <c r="A195" s="72" t="s">
        <v>28</v>
      </c>
      <c r="B195" s="47"/>
      <c r="C195" s="72"/>
      <c r="D195" s="73">
        <f>D194+D189+D179</f>
        <v>79.352000000000004</v>
      </c>
      <c r="E195" s="73">
        <f t="shared" ref="E195:O195" si="17">E194+E189+E179</f>
        <v>62.545999999999999</v>
      </c>
      <c r="F195" s="73">
        <f t="shared" si="17"/>
        <v>250.62200000000001</v>
      </c>
      <c r="G195" s="73">
        <f t="shared" si="17"/>
        <v>1901.741</v>
      </c>
      <c r="H195" s="73">
        <f t="shared" si="17"/>
        <v>0.877</v>
      </c>
      <c r="I195" s="73">
        <f t="shared" si="17"/>
        <v>67.752999999999986</v>
      </c>
      <c r="J195" s="73">
        <f t="shared" si="17"/>
        <v>6244.24</v>
      </c>
      <c r="K195" s="73">
        <f t="shared" si="17"/>
        <v>11.991000000000001</v>
      </c>
      <c r="L195" s="73">
        <f t="shared" si="17"/>
        <v>680.55899999999997</v>
      </c>
      <c r="M195" s="73">
        <f t="shared" si="17"/>
        <v>1243.816</v>
      </c>
      <c r="N195" s="73">
        <f t="shared" si="17"/>
        <v>369.29999999999995</v>
      </c>
      <c r="O195" s="73">
        <f t="shared" si="17"/>
        <v>19.754000000000001</v>
      </c>
    </row>
    <row r="196" spans="1:15" s="81" customFormat="1" ht="13.2" x14ac:dyDescent="0.25">
      <c r="A196" s="72" t="s">
        <v>27</v>
      </c>
      <c r="B196" s="47"/>
      <c r="C196" s="72"/>
      <c r="D196" s="73"/>
      <c r="E196" s="74"/>
      <c r="F196" s="73"/>
      <c r="G196" s="73"/>
      <c r="H196" s="73"/>
      <c r="I196" s="73"/>
      <c r="J196" s="75"/>
      <c r="K196" s="73"/>
      <c r="L196" s="73"/>
      <c r="M196" s="73"/>
      <c r="N196" s="73"/>
      <c r="O196" s="73"/>
    </row>
    <row r="197" spans="1:15" s="76" customFormat="1" ht="13.2" x14ac:dyDescent="0.25">
      <c r="A197" s="72" t="s">
        <v>22</v>
      </c>
      <c r="B197" s="47"/>
      <c r="C197" s="72"/>
      <c r="D197" s="73"/>
      <c r="E197" s="74"/>
      <c r="F197" s="73"/>
      <c r="G197" s="73"/>
      <c r="H197" s="73"/>
      <c r="I197" s="73"/>
      <c r="J197" s="75"/>
      <c r="K197" s="73"/>
      <c r="L197" s="73"/>
      <c r="M197" s="73"/>
      <c r="N197" s="73"/>
      <c r="O197" s="73"/>
    </row>
    <row r="198" spans="1:15" s="76" customFormat="1" ht="26.4" x14ac:dyDescent="0.25">
      <c r="A198" s="72" t="s">
        <v>211</v>
      </c>
      <c r="B198" s="47" t="s">
        <v>212</v>
      </c>
      <c r="C198" s="72">
        <v>170</v>
      </c>
      <c r="D198" s="73">
        <v>31.210999999999999</v>
      </c>
      <c r="E198" s="74">
        <v>19.757000000000001</v>
      </c>
      <c r="F198" s="73">
        <v>47.233000000000004</v>
      </c>
      <c r="G198" s="73">
        <v>498.18499999999995</v>
      </c>
      <c r="H198" s="73">
        <v>0.16900000000000001</v>
      </c>
      <c r="I198" s="73">
        <v>0.92800000000000005</v>
      </c>
      <c r="J198" s="75">
        <v>139.99</v>
      </c>
      <c r="K198" s="73">
        <v>0.56100000000000005</v>
      </c>
      <c r="L198" s="73">
        <v>282.38499999999999</v>
      </c>
      <c r="M198" s="73">
        <v>385.40800000000002</v>
      </c>
      <c r="N198" s="73">
        <v>45.781999999999996</v>
      </c>
      <c r="O198" s="73">
        <v>1.4089999999999998</v>
      </c>
    </row>
    <row r="199" spans="1:15" s="76" customFormat="1" ht="13.2" hidden="1" x14ac:dyDescent="0.25">
      <c r="A199" s="72"/>
      <c r="B199" s="47"/>
      <c r="C199" s="72"/>
      <c r="D199" s="73"/>
      <c r="E199" s="74"/>
      <c r="F199" s="73"/>
      <c r="G199" s="73"/>
      <c r="H199" s="73"/>
      <c r="I199" s="73"/>
      <c r="J199" s="75"/>
      <c r="K199" s="73"/>
      <c r="L199" s="73"/>
      <c r="M199" s="73"/>
      <c r="N199" s="73"/>
      <c r="O199" s="73"/>
    </row>
    <row r="200" spans="1:15" s="76" customFormat="1" ht="13.2" x14ac:dyDescent="0.25">
      <c r="A200" s="72" t="s">
        <v>165</v>
      </c>
      <c r="B200" s="47" t="s">
        <v>73</v>
      </c>
      <c r="C200" s="72">
        <v>207</v>
      </c>
      <c r="D200" s="73">
        <v>6.3E-2</v>
      </c>
      <c r="E200" s="74">
        <v>7.0000000000000001E-3</v>
      </c>
      <c r="F200" s="73">
        <v>10.193</v>
      </c>
      <c r="G200" s="73">
        <v>42.292000000000002</v>
      </c>
      <c r="H200" s="73">
        <v>4.0000000000000001E-3</v>
      </c>
      <c r="I200" s="73">
        <v>2.9</v>
      </c>
      <c r="J200" s="75"/>
      <c r="K200" s="73">
        <v>1.4E-2</v>
      </c>
      <c r="L200" s="73">
        <v>7.75</v>
      </c>
      <c r="M200" s="73">
        <v>9.7799999999999994</v>
      </c>
      <c r="N200" s="73">
        <v>5.24</v>
      </c>
      <c r="O200" s="73">
        <v>0.89200000000000002</v>
      </c>
    </row>
    <row r="201" spans="1:15" s="76" customFormat="1" ht="13.2" x14ac:dyDescent="0.25">
      <c r="A201" s="72"/>
      <c r="B201" s="47" t="s">
        <v>214</v>
      </c>
      <c r="C201" s="72">
        <v>60</v>
      </c>
      <c r="D201" s="73">
        <v>4.5</v>
      </c>
      <c r="E201" s="74">
        <v>1.74</v>
      </c>
      <c r="F201" s="73">
        <v>30.84</v>
      </c>
      <c r="G201" s="73">
        <v>157.02000000000001</v>
      </c>
      <c r="H201" s="73">
        <v>6.6000000000000003E-2</v>
      </c>
      <c r="I201" s="73"/>
      <c r="J201" s="75"/>
      <c r="K201" s="73">
        <v>1.02</v>
      </c>
      <c r="L201" s="73">
        <v>11.4</v>
      </c>
      <c r="M201" s="73">
        <v>39</v>
      </c>
      <c r="N201" s="73">
        <v>7.8</v>
      </c>
      <c r="O201" s="73">
        <v>0.72</v>
      </c>
    </row>
    <row r="202" spans="1:15" s="77" customFormat="1" ht="13.2" x14ac:dyDescent="0.25">
      <c r="A202" s="72"/>
      <c r="B202" s="47" t="s">
        <v>197</v>
      </c>
      <c r="C202" s="72">
        <v>150</v>
      </c>
      <c r="D202" s="73">
        <v>0.6</v>
      </c>
      <c r="E202" s="74">
        <v>0.6</v>
      </c>
      <c r="F202" s="73">
        <v>14.7</v>
      </c>
      <c r="G202" s="73">
        <v>70.5</v>
      </c>
      <c r="H202" s="73">
        <v>4.4999999999999998E-2</v>
      </c>
      <c r="I202" s="73">
        <v>15</v>
      </c>
      <c r="J202" s="75">
        <v>7.5</v>
      </c>
      <c r="K202" s="73">
        <v>0.3</v>
      </c>
      <c r="L202" s="73">
        <v>24</v>
      </c>
      <c r="M202" s="73">
        <v>16.5</v>
      </c>
      <c r="N202" s="73">
        <v>13.5</v>
      </c>
      <c r="O202" s="73">
        <v>3.3</v>
      </c>
    </row>
    <row r="203" spans="1:15" s="78" customFormat="1" ht="13.2" x14ac:dyDescent="0.25">
      <c r="A203" s="72" t="s">
        <v>21</v>
      </c>
      <c r="B203" s="47"/>
      <c r="C203" s="72">
        <f>SUM(C198:C202)</f>
        <v>587</v>
      </c>
      <c r="D203" s="73">
        <v>36.374000000000002</v>
      </c>
      <c r="E203" s="74">
        <v>22.103999999999999</v>
      </c>
      <c r="F203" s="73">
        <v>102.96599999999999</v>
      </c>
      <c r="G203" s="73">
        <v>767.99699999999996</v>
      </c>
      <c r="H203" s="73">
        <v>0.28399999999999997</v>
      </c>
      <c r="I203" s="73">
        <v>18.827999999999999</v>
      </c>
      <c r="J203" s="75">
        <v>147.49</v>
      </c>
      <c r="K203" s="73">
        <v>1.895</v>
      </c>
      <c r="L203" s="73">
        <v>325.53500000000003</v>
      </c>
      <c r="M203" s="73">
        <v>450.68799999999999</v>
      </c>
      <c r="N203" s="73">
        <v>72.322000000000003</v>
      </c>
      <c r="O203" s="73">
        <v>6.3209999999999997</v>
      </c>
    </row>
    <row r="204" spans="1:15" s="76" customFormat="1" ht="13.2" x14ac:dyDescent="0.25">
      <c r="A204" s="72" t="s">
        <v>7</v>
      </c>
      <c r="B204" s="47"/>
      <c r="C204" s="72"/>
      <c r="D204" s="73"/>
      <c r="E204" s="74"/>
      <c r="F204" s="73"/>
      <c r="G204" s="73"/>
      <c r="H204" s="73"/>
      <c r="I204" s="73"/>
      <c r="J204" s="75"/>
      <c r="K204" s="73"/>
      <c r="L204" s="73"/>
      <c r="M204" s="73"/>
      <c r="N204" s="73"/>
      <c r="O204" s="73"/>
    </row>
    <row r="205" spans="1:15" s="76" customFormat="1" ht="26.4" x14ac:dyDescent="0.25">
      <c r="A205" s="72" t="s">
        <v>175</v>
      </c>
      <c r="B205" s="47" t="s">
        <v>46</v>
      </c>
      <c r="C205" s="72">
        <v>100</v>
      </c>
      <c r="D205" s="73">
        <v>1.667</v>
      </c>
      <c r="E205" s="73">
        <v>2.1800000000000002</v>
      </c>
      <c r="F205" s="73">
        <v>8.1989999999999998</v>
      </c>
      <c r="G205" s="73">
        <v>59.491999999999997</v>
      </c>
      <c r="H205" s="73">
        <v>4.4999999999999998E-2</v>
      </c>
      <c r="I205" s="73">
        <v>9.8000000000000007</v>
      </c>
      <c r="J205" s="73">
        <v>13.4</v>
      </c>
      <c r="K205" s="73">
        <v>1.026</v>
      </c>
      <c r="L205" s="73">
        <v>27.93</v>
      </c>
      <c r="M205" s="73">
        <v>41.92</v>
      </c>
      <c r="N205" s="73">
        <v>18.57</v>
      </c>
      <c r="O205" s="73">
        <v>1.3109999999999999</v>
      </c>
    </row>
    <row r="206" spans="1:15" s="76" customFormat="1" ht="13.2" x14ac:dyDescent="0.25">
      <c r="A206" s="72" t="s">
        <v>181</v>
      </c>
      <c r="B206" s="47" t="s">
        <v>196</v>
      </c>
      <c r="C206" s="72">
        <v>250</v>
      </c>
      <c r="D206" s="73">
        <v>8.3119999999999994</v>
      </c>
      <c r="E206" s="73">
        <v>6.3869999999999996</v>
      </c>
      <c r="F206" s="73">
        <v>14.241</v>
      </c>
      <c r="G206" s="73">
        <v>148.44399999999999</v>
      </c>
      <c r="H206" s="73">
        <v>0.17399999999999999</v>
      </c>
      <c r="I206" s="73">
        <v>22.829000000000001</v>
      </c>
      <c r="J206" s="73">
        <v>9.3000000000000007</v>
      </c>
      <c r="K206" s="73">
        <v>2.5009999999999999</v>
      </c>
      <c r="L206" s="73">
        <v>24.91</v>
      </c>
      <c r="M206" s="73">
        <v>120.37</v>
      </c>
      <c r="N206" s="73">
        <v>33.590000000000003</v>
      </c>
      <c r="O206" s="73">
        <v>1.2190000000000001</v>
      </c>
    </row>
    <row r="207" spans="1:15" s="76" customFormat="1" ht="13.2" x14ac:dyDescent="0.25">
      <c r="A207" s="72" t="s">
        <v>182</v>
      </c>
      <c r="B207" s="47" t="s">
        <v>203</v>
      </c>
      <c r="C207" s="72">
        <v>100</v>
      </c>
      <c r="D207" s="73">
        <v>14.19</v>
      </c>
      <c r="E207" s="74">
        <v>7.633</v>
      </c>
      <c r="F207" s="73">
        <v>8.0549999999999997</v>
      </c>
      <c r="G207" s="73">
        <v>158.71100000000001</v>
      </c>
      <c r="H207" s="73">
        <v>0.26300000000000001</v>
      </c>
      <c r="I207" s="73">
        <v>25.475999999999999</v>
      </c>
      <c r="J207" s="75">
        <v>6086</v>
      </c>
      <c r="K207" s="73">
        <v>1.6779999999999999</v>
      </c>
      <c r="L207" s="73">
        <v>26.72</v>
      </c>
      <c r="M207" s="73">
        <v>251.23</v>
      </c>
      <c r="N207" s="73">
        <v>16.84</v>
      </c>
      <c r="O207" s="73">
        <v>5.2930000000000001</v>
      </c>
    </row>
    <row r="208" spans="1:15" s="76" customFormat="1" ht="13.2" x14ac:dyDescent="0.25">
      <c r="A208" s="72" t="s">
        <v>183</v>
      </c>
      <c r="B208" s="47" t="s">
        <v>51</v>
      </c>
      <c r="C208" s="72">
        <v>180</v>
      </c>
      <c r="D208" s="73">
        <v>10.135999999999999</v>
      </c>
      <c r="E208" s="74">
        <v>7.7149999999999999</v>
      </c>
      <c r="F208" s="73">
        <v>45.771000000000001</v>
      </c>
      <c r="G208" s="73">
        <v>292.66300000000001</v>
      </c>
      <c r="H208" s="73">
        <v>0.34499999999999997</v>
      </c>
      <c r="I208" s="73"/>
      <c r="J208" s="75">
        <v>28</v>
      </c>
      <c r="K208" s="73">
        <v>0.71</v>
      </c>
      <c r="L208" s="73">
        <v>18.983000000000001</v>
      </c>
      <c r="M208" s="73">
        <v>240.76599999999999</v>
      </c>
      <c r="N208" s="73">
        <v>160.078</v>
      </c>
      <c r="O208" s="73">
        <v>5.3840000000000003</v>
      </c>
    </row>
    <row r="209" spans="1:15" s="76" customFormat="1" ht="13.2" x14ac:dyDescent="0.25">
      <c r="A209" s="72" t="s">
        <v>148</v>
      </c>
      <c r="B209" s="47" t="s">
        <v>108</v>
      </c>
      <c r="C209" s="72">
        <v>200</v>
      </c>
      <c r="D209" s="73">
        <v>0.16</v>
      </c>
      <c r="E209" s="74">
        <v>0.16</v>
      </c>
      <c r="F209" s="73">
        <v>13.9</v>
      </c>
      <c r="G209" s="73">
        <v>58.7</v>
      </c>
      <c r="H209" s="73">
        <v>1.2E-2</v>
      </c>
      <c r="I209" s="73">
        <v>4</v>
      </c>
      <c r="J209" s="75">
        <v>2</v>
      </c>
      <c r="K209" s="73">
        <v>0.08</v>
      </c>
      <c r="L209" s="73">
        <v>6.4</v>
      </c>
      <c r="M209" s="73">
        <v>4.4000000000000004</v>
      </c>
      <c r="N209" s="73">
        <v>3.6</v>
      </c>
      <c r="O209" s="73">
        <v>0.91</v>
      </c>
    </row>
    <row r="210" spans="1:15" s="76" customFormat="1" ht="13.2" x14ac:dyDescent="0.25">
      <c r="A210" s="72"/>
      <c r="B210" s="47" t="s">
        <v>6</v>
      </c>
      <c r="C210" s="72">
        <v>40</v>
      </c>
      <c r="D210" s="73">
        <v>3.16</v>
      </c>
      <c r="E210" s="74">
        <v>0.4</v>
      </c>
      <c r="F210" s="73">
        <v>19.32</v>
      </c>
      <c r="G210" s="73">
        <v>94</v>
      </c>
      <c r="H210" s="73">
        <v>6.4000000000000001E-2</v>
      </c>
      <c r="I210" s="73"/>
      <c r="J210" s="75"/>
      <c r="K210" s="73">
        <v>0.52</v>
      </c>
      <c r="L210" s="73">
        <v>9.1999999999999993</v>
      </c>
      <c r="M210" s="73">
        <v>34.799999999999997</v>
      </c>
      <c r="N210" s="73">
        <v>13.2</v>
      </c>
      <c r="O210" s="73">
        <v>0.8</v>
      </c>
    </row>
    <row r="211" spans="1:15" s="77" customFormat="1" ht="13.2" x14ac:dyDescent="0.25">
      <c r="A211" s="72"/>
      <c r="B211" s="47" t="s">
        <v>52</v>
      </c>
      <c r="C211" s="72">
        <v>50</v>
      </c>
      <c r="D211" s="73">
        <v>3.3</v>
      </c>
      <c r="E211" s="74">
        <v>0.6</v>
      </c>
      <c r="F211" s="73">
        <v>19.82</v>
      </c>
      <c r="G211" s="73">
        <v>99</v>
      </c>
      <c r="H211" s="73">
        <v>8.5000000000000006E-2</v>
      </c>
      <c r="I211" s="73"/>
      <c r="J211" s="75"/>
      <c r="K211" s="73">
        <v>0.5</v>
      </c>
      <c r="L211" s="73">
        <v>14.5</v>
      </c>
      <c r="M211" s="73">
        <v>75</v>
      </c>
      <c r="N211" s="73">
        <v>23.5</v>
      </c>
      <c r="O211" s="73">
        <v>1.95</v>
      </c>
    </row>
    <row r="212" spans="1:15" s="78" customFormat="1" ht="13.2" x14ac:dyDescent="0.25">
      <c r="A212" s="72" t="s">
        <v>20</v>
      </c>
      <c r="B212" s="47"/>
      <c r="C212" s="72">
        <f>SUM(C205:C211)</f>
        <v>920</v>
      </c>
      <c r="D212" s="73">
        <f>SUM(D205:D211)</f>
        <v>40.924999999999983</v>
      </c>
      <c r="E212" s="73">
        <f t="shared" ref="E212:O212" si="18">SUM(E205:E211)</f>
        <v>25.074999999999999</v>
      </c>
      <c r="F212" s="73">
        <f t="shared" si="18"/>
        <v>129.30599999999998</v>
      </c>
      <c r="G212" s="73">
        <f t="shared" si="18"/>
        <v>911.01</v>
      </c>
      <c r="H212" s="73">
        <f t="shared" si="18"/>
        <v>0.98799999999999999</v>
      </c>
      <c r="I212" s="73">
        <f t="shared" si="18"/>
        <v>62.105000000000004</v>
      </c>
      <c r="J212" s="73">
        <f t="shared" si="18"/>
        <v>6138.7</v>
      </c>
      <c r="K212" s="73">
        <f t="shared" si="18"/>
        <v>7.0150000000000006</v>
      </c>
      <c r="L212" s="73">
        <f t="shared" si="18"/>
        <v>128.64300000000003</v>
      </c>
      <c r="M212" s="73">
        <f t="shared" si="18"/>
        <v>768.48599999999988</v>
      </c>
      <c r="N212" s="73">
        <f t="shared" si="18"/>
        <v>269.37799999999999</v>
      </c>
      <c r="O212" s="73">
        <f t="shared" si="18"/>
        <v>16.867000000000001</v>
      </c>
    </row>
    <row r="213" spans="1:15" s="76" customFormat="1" ht="13.2" x14ac:dyDescent="0.25">
      <c r="A213" s="72" t="s">
        <v>87</v>
      </c>
      <c r="B213" s="47"/>
      <c r="C213" s="72"/>
      <c r="D213" s="73"/>
      <c r="E213" s="74"/>
      <c r="F213" s="73"/>
      <c r="G213" s="73"/>
      <c r="H213" s="73"/>
      <c r="I213" s="73"/>
      <c r="J213" s="75"/>
      <c r="K213" s="73"/>
      <c r="L213" s="73"/>
      <c r="M213" s="73"/>
      <c r="N213" s="73"/>
      <c r="O213" s="73"/>
    </row>
    <row r="214" spans="1:15" s="76" customFormat="1" ht="13.2" x14ac:dyDescent="0.25">
      <c r="A214" s="72"/>
      <c r="B214" s="47" t="s">
        <v>75</v>
      </c>
      <c r="C214" s="72">
        <v>15</v>
      </c>
      <c r="D214" s="73">
        <v>0.12</v>
      </c>
      <c r="E214" s="74">
        <v>1.4999999999999999E-2</v>
      </c>
      <c r="F214" s="73">
        <v>11.97</v>
      </c>
      <c r="G214" s="73">
        <v>48.9</v>
      </c>
      <c r="H214" s="73"/>
      <c r="I214" s="73"/>
      <c r="J214" s="75"/>
      <c r="K214" s="73"/>
      <c r="L214" s="73">
        <v>3.75</v>
      </c>
      <c r="M214" s="73">
        <v>1.8</v>
      </c>
      <c r="N214" s="73">
        <v>0.9</v>
      </c>
      <c r="O214" s="73">
        <v>0.21</v>
      </c>
    </row>
    <row r="215" spans="1:15" s="76" customFormat="1" ht="13.2" x14ac:dyDescent="0.25">
      <c r="A215" s="72"/>
      <c r="B215" s="47" t="s">
        <v>265</v>
      </c>
      <c r="C215" s="72">
        <v>200</v>
      </c>
      <c r="D215" s="73">
        <v>8.1999999999999993</v>
      </c>
      <c r="E215" s="74">
        <v>3</v>
      </c>
      <c r="F215" s="73">
        <v>11.8</v>
      </c>
      <c r="G215" s="73">
        <v>114</v>
      </c>
      <c r="H215" s="73"/>
      <c r="I215" s="73">
        <v>1.2</v>
      </c>
      <c r="J215" s="75">
        <v>20</v>
      </c>
      <c r="K215" s="73"/>
      <c r="L215" s="73">
        <v>248</v>
      </c>
      <c r="M215" s="73">
        <v>190</v>
      </c>
      <c r="N215" s="73">
        <v>30</v>
      </c>
      <c r="O215" s="73">
        <v>0.2</v>
      </c>
    </row>
    <row r="216" spans="1:15" s="77" customFormat="1" ht="13.2" x14ac:dyDescent="0.25">
      <c r="A216" s="72"/>
      <c r="B216" s="47" t="s">
        <v>192</v>
      </c>
      <c r="C216" s="72">
        <v>235</v>
      </c>
      <c r="D216" s="73">
        <v>1.88</v>
      </c>
      <c r="E216" s="74">
        <v>0.47</v>
      </c>
      <c r="F216" s="73">
        <v>17.625</v>
      </c>
      <c r="G216" s="73">
        <v>89.3</v>
      </c>
      <c r="H216" s="73">
        <v>0.14099999999999999</v>
      </c>
      <c r="I216" s="73">
        <v>89.3</v>
      </c>
      <c r="J216" s="75"/>
      <c r="K216" s="73">
        <v>0.47</v>
      </c>
      <c r="L216" s="73">
        <v>82.25</v>
      </c>
      <c r="M216" s="73">
        <v>39.950000000000003</v>
      </c>
      <c r="N216" s="73">
        <v>25.85</v>
      </c>
      <c r="O216" s="73">
        <v>0.23499999999999999</v>
      </c>
    </row>
    <row r="217" spans="1:15" s="79" customFormat="1" ht="13.2" x14ac:dyDescent="0.25">
      <c r="A217" s="72" t="s">
        <v>88</v>
      </c>
      <c r="B217" s="47"/>
      <c r="C217" s="72">
        <f>SUM(C214:C216)</f>
        <v>450</v>
      </c>
      <c r="D217" s="73">
        <v>10.199999999999999</v>
      </c>
      <c r="E217" s="74">
        <v>3.4849999999999999</v>
      </c>
      <c r="F217" s="73">
        <v>41.395000000000003</v>
      </c>
      <c r="G217" s="73">
        <v>252.2</v>
      </c>
      <c r="H217" s="73">
        <v>0.14099999999999999</v>
      </c>
      <c r="I217" s="73">
        <v>90.5</v>
      </c>
      <c r="J217" s="75">
        <v>20</v>
      </c>
      <c r="K217" s="73">
        <v>0.47</v>
      </c>
      <c r="L217" s="73">
        <v>334</v>
      </c>
      <c r="M217" s="73">
        <v>231.75</v>
      </c>
      <c r="N217" s="73">
        <v>56.75</v>
      </c>
      <c r="O217" s="73">
        <v>0.64500000000000002</v>
      </c>
    </row>
    <row r="218" spans="1:15" s="80" customFormat="1" ht="13.2" x14ac:dyDescent="0.25">
      <c r="A218" s="72" t="s">
        <v>26</v>
      </c>
      <c r="B218" s="47"/>
      <c r="C218" s="72"/>
      <c r="D218" s="73">
        <f>D217+D212+D203</f>
        <v>87.498999999999995</v>
      </c>
      <c r="E218" s="73">
        <f t="shared" ref="E218:O218" si="19">E217+E212+E203</f>
        <v>50.664000000000001</v>
      </c>
      <c r="F218" s="73">
        <f t="shared" si="19"/>
        <v>273.66699999999997</v>
      </c>
      <c r="G218" s="73">
        <f t="shared" si="19"/>
        <v>1931.2069999999999</v>
      </c>
      <c r="H218" s="73">
        <f t="shared" si="19"/>
        <v>1.413</v>
      </c>
      <c r="I218" s="73">
        <f t="shared" si="19"/>
        <v>171.43300000000002</v>
      </c>
      <c r="J218" s="73">
        <f t="shared" si="19"/>
        <v>6306.19</v>
      </c>
      <c r="K218" s="73">
        <f t="shared" si="19"/>
        <v>9.3800000000000008</v>
      </c>
      <c r="L218" s="73">
        <f t="shared" si="19"/>
        <v>788.17800000000011</v>
      </c>
      <c r="M218" s="73">
        <f t="shared" si="19"/>
        <v>1450.924</v>
      </c>
      <c r="N218" s="73">
        <f t="shared" si="19"/>
        <v>398.45</v>
      </c>
      <c r="O218" s="73">
        <f t="shared" si="19"/>
        <v>23.832999999999998</v>
      </c>
    </row>
    <row r="219" spans="1:15" s="81" customFormat="1" ht="13.2" x14ac:dyDescent="0.25">
      <c r="A219" s="72" t="s">
        <v>25</v>
      </c>
      <c r="B219" s="47"/>
      <c r="C219" s="72"/>
      <c r="D219" s="73"/>
      <c r="E219" s="74"/>
      <c r="F219" s="73"/>
      <c r="G219" s="73"/>
      <c r="H219" s="73"/>
      <c r="I219" s="73"/>
      <c r="J219" s="75"/>
      <c r="K219" s="73"/>
      <c r="L219" s="73"/>
      <c r="M219" s="73"/>
      <c r="N219" s="73"/>
      <c r="O219" s="73"/>
    </row>
    <row r="220" spans="1:15" s="76" customFormat="1" ht="13.2" x14ac:dyDescent="0.25">
      <c r="A220" s="72" t="s">
        <v>22</v>
      </c>
      <c r="B220" s="47"/>
      <c r="C220" s="72"/>
      <c r="D220" s="73"/>
      <c r="E220" s="74"/>
      <c r="F220" s="73"/>
      <c r="G220" s="73"/>
      <c r="H220" s="73"/>
      <c r="I220" s="73"/>
      <c r="J220" s="75"/>
      <c r="K220" s="73"/>
      <c r="L220" s="73"/>
      <c r="M220" s="73"/>
      <c r="N220" s="73"/>
      <c r="O220" s="73"/>
    </row>
    <row r="221" spans="1:15" s="76" customFormat="1" ht="26.4" x14ac:dyDescent="0.25">
      <c r="A221" s="72" t="s">
        <v>184</v>
      </c>
      <c r="B221" s="47" t="s">
        <v>231</v>
      </c>
      <c r="C221" s="72">
        <v>40</v>
      </c>
      <c r="D221" s="73">
        <v>0.32</v>
      </c>
      <c r="E221" s="74">
        <v>0.04</v>
      </c>
      <c r="F221" s="73">
        <v>0.68</v>
      </c>
      <c r="G221" s="73">
        <v>5.2</v>
      </c>
      <c r="H221" s="73">
        <v>8.0000000000000002E-3</v>
      </c>
      <c r="I221" s="73">
        <v>2</v>
      </c>
      <c r="J221" s="75">
        <v>2</v>
      </c>
      <c r="K221" s="73">
        <v>0.04</v>
      </c>
      <c r="L221" s="73">
        <v>9.1999999999999993</v>
      </c>
      <c r="M221" s="73">
        <v>9.6</v>
      </c>
      <c r="N221" s="73">
        <v>5.6</v>
      </c>
      <c r="O221" s="73">
        <v>0.24</v>
      </c>
    </row>
    <row r="222" spans="1:15" s="76" customFormat="1" ht="26.4" x14ac:dyDescent="0.25">
      <c r="A222" s="72" t="s">
        <v>185</v>
      </c>
      <c r="B222" s="47" t="s">
        <v>232</v>
      </c>
      <c r="C222" s="72">
        <v>270</v>
      </c>
      <c r="D222" s="73">
        <v>33.146999999999998</v>
      </c>
      <c r="E222" s="74">
        <v>18.623000000000001</v>
      </c>
      <c r="F222" s="73">
        <v>28.12</v>
      </c>
      <c r="G222" s="73">
        <v>415.89800000000002</v>
      </c>
      <c r="H222" s="73">
        <v>0.36099999999999999</v>
      </c>
      <c r="I222" s="73">
        <v>30.838000000000001</v>
      </c>
      <c r="J222" s="75">
        <v>900.5</v>
      </c>
      <c r="K222" s="73">
        <v>4.51</v>
      </c>
      <c r="L222" s="73">
        <v>72.747</v>
      </c>
      <c r="M222" s="73">
        <v>336.52499999999998</v>
      </c>
      <c r="N222" s="73">
        <v>75.108999999999995</v>
      </c>
      <c r="O222" s="73">
        <v>3.452</v>
      </c>
    </row>
    <row r="223" spans="1:15" s="76" customFormat="1" ht="26.4" x14ac:dyDescent="0.25">
      <c r="A223" s="72" t="s">
        <v>134</v>
      </c>
      <c r="B223" s="47" t="s">
        <v>262</v>
      </c>
      <c r="C223" s="72">
        <v>200</v>
      </c>
      <c r="D223" s="73">
        <v>3.9</v>
      </c>
      <c r="E223" s="74">
        <v>3</v>
      </c>
      <c r="F223" s="73">
        <v>15.28</v>
      </c>
      <c r="G223" s="73">
        <v>99.9</v>
      </c>
      <c r="H223" s="73">
        <v>2.3E-2</v>
      </c>
      <c r="I223" s="73">
        <v>0.78400000000000003</v>
      </c>
      <c r="J223" s="75">
        <v>10</v>
      </c>
      <c r="K223" s="73"/>
      <c r="L223" s="73">
        <v>124.76600000000001</v>
      </c>
      <c r="M223" s="73">
        <v>90</v>
      </c>
      <c r="N223" s="73">
        <v>14</v>
      </c>
      <c r="O223" s="73">
        <v>0.13400000000000001</v>
      </c>
    </row>
    <row r="224" spans="1:15" s="77" customFormat="1" ht="13.2" x14ac:dyDescent="0.25">
      <c r="A224" s="72"/>
      <c r="B224" s="47" t="s">
        <v>214</v>
      </c>
      <c r="C224" s="72">
        <v>60</v>
      </c>
      <c r="D224" s="73">
        <v>4.5</v>
      </c>
      <c r="E224" s="74">
        <v>1.74</v>
      </c>
      <c r="F224" s="73">
        <v>30.84</v>
      </c>
      <c r="G224" s="73">
        <v>157.02000000000001</v>
      </c>
      <c r="H224" s="73">
        <v>6.6000000000000003E-2</v>
      </c>
      <c r="I224" s="73"/>
      <c r="J224" s="75"/>
      <c r="K224" s="73">
        <v>1.02</v>
      </c>
      <c r="L224" s="73">
        <v>11.4</v>
      </c>
      <c r="M224" s="73">
        <v>39</v>
      </c>
      <c r="N224" s="73">
        <v>7.8</v>
      </c>
      <c r="O224" s="73">
        <v>0.72</v>
      </c>
    </row>
    <row r="225" spans="1:15" s="78" customFormat="1" ht="13.2" x14ac:dyDescent="0.25">
      <c r="A225" s="72" t="s">
        <v>21</v>
      </c>
      <c r="B225" s="47"/>
      <c r="C225" s="72">
        <f>SUM(C221:C224)</f>
        <v>570</v>
      </c>
      <c r="D225" s="73">
        <v>41.866999999999997</v>
      </c>
      <c r="E225" s="74">
        <v>23.402999999999999</v>
      </c>
      <c r="F225" s="73">
        <v>74.92</v>
      </c>
      <c r="G225" s="73">
        <v>678.01800000000003</v>
      </c>
      <c r="H225" s="73">
        <v>0.45800000000000002</v>
      </c>
      <c r="I225" s="73">
        <v>33.622</v>
      </c>
      <c r="J225" s="75">
        <v>912.5</v>
      </c>
      <c r="K225" s="73">
        <v>5.57</v>
      </c>
      <c r="L225" s="73">
        <v>218.113</v>
      </c>
      <c r="M225" s="73">
        <v>475.125</v>
      </c>
      <c r="N225" s="73">
        <v>102.509</v>
      </c>
      <c r="O225" s="73">
        <v>4.5449999999999999</v>
      </c>
    </row>
    <row r="226" spans="1:15" s="76" customFormat="1" ht="13.2" x14ac:dyDescent="0.25">
      <c r="A226" s="72" t="s">
        <v>7</v>
      </c>
      <c r="B226" s="47"/>
      <c r="C226" s="72"/>
      <c r="D226" s="73"/>
      <c r="E226" s="74"/>
      <c r="F226" s="73"/>
      <c r="G226" s="73"/>
      <c r="H226" s="73"/>
      <c r="I226" s="73"/>
      <c r="J226" s="75"/>
      <c r="K226" s="73"/>
      <c r="L226" s="73"/>
      <c r="M226" s="73"/>
      <c r="N226" s="73"/>
      <c r="O226" s="73"/>
    </row>
    <row r="227" spans="1:15" s="76" customFormat="1" ht="26.4" x14ac:dyDescent="0.25">
      <c r="A227" s="72" t="s">
        <v>186</v>
      </c>
      <c r="B227" s="47" t="s">
        <v>233</v>
      </c>
      <c r="C227" s="72">
        <v>100</v>
      </c>
      <c r="D227" s="73">
        <v>0.9</v>
      </c>
      <c r="E227" s="74">
        <v>13.135999999999999</v>
      </c>
      <c r="F227" s="73">
        <v>9.5079999999999991</v>
      </c>
      <c r="G227" s="73">
        <v>161.68299999999999</v>
      </c>
      <c r="H227" s="73">
        <v>4.2999999999999997E-2</v>
      </c>
      <c r="I227" s="73">
        <v>12.25</v>
      </c>
      <c r="J227" s="75">
        <v>1100.8499999999999</v>
      </c>
      <c r="K227" s="73">
        <v>6</v>
      </c>
      <c r="L227" s="73">
        <v>21.99</v>
      </c>
      <c r="M227" s="73">
        <v>35.369999999999997</v>
      </c>
      <c r="N227" s="73">
        <v>24.12</v>
      </c>
      <c r="O227" s="73">
        <v>0.80700000000000005</v>
      </c>
    </row>
    <row r="228" spans="1:15" s="76" customFormat="1" ht="39.6" x14ac:dyDescent="0.25">
      <c r="A228" s="72" t="s">
        <v>187</v>
      </c>
      <c r="B228" s="47" t="s">
        <v>261</v>
      </c>
      <c r="C228" s="72">
        <v>250</v>
      </c>
      <c r="D228" s="73">
        <v>4.0810000000000004</v>
      </c>
      <c r="E228" s="73">
        <v>5.8650000000000002</v>
      </c>
      <c r="F228" s="73">
        <v>16.173999999999999</v>
      </c>
      <c r="G228" s="73">
        <v>135.50700000000001</v>
      </c>
      <c r="H228" s="73">
        <v>0.111</v>
      </c>
      <c r="I228" s="73">
        <v>13.39</v>
      </c>
      <c r="J228" s="73">
        <v>210</v>
      </c>
      <c r="K228" s="73">
        <v>2.0449999999999999</v>
      </c>
      <c r="L228" s="73">
        <v>49.26</v>
      </c>
      <c r="M228" s="73">
        <v>101.5</v>
      </c>
      <c r="N228" s="73">
        <v>34.08</v>
      </c>
      <c r="O228" s="73">
        <v>1.6859999999999999</v>
      </c>
    </row>
    <row r="229" spans="1:15" s="76" customFormat="1" ht="26.4" x14ac:dyDescent="0.25">
      <c r="A229" s="72" t="s">
        <v>188</v>
      </c>
      <c r="B229" s="47" t="s">
        <v>234</v>
      </c>
      <c r="C229" s="72">
        <v>120</v>
      </c>
      <c r="D229" s="73">
        <v>17.329000000000001</v>
      </c>
      <c r="E229" s="74">
        <v>10.952999999999999</v>
      </c>
      <c r="F229" s="73">
        <v>8.5009999999999994</v>
      </c>
      <c r="G229" s="73">
        <v>202.71100000000001</v>
      </c>
      <c r="H229" s="73">
        <v>0.17699999999999999</v>
      </c>
      <c r="I229" s="73">
        <v>2.17</v>
      </c>
      <c r="J229" s="75">
        <v>67.033000000000001</v>
      </c>
      <c r="K229" s="73">
        <v>0.28399999999999997</v>
      </c>
      <c r="L229" s="73">
        <v>137.66</v>
      </c>
      <c r="M229" s="73">
        <v>291.08100000000002</v>
      </c>
      <c r="N229" s="73">
        <v>58.859000000000002</v>
      </c>
      <c r="O229" s="73">
        <v>1.08</v>
      </c>
    </row>
    <row r="230" spans="1:15" s="76" customFormat="1" ht="13.2" x14ac:dyDescent="0.25">
      <c r="A230" s="72" t="s">
        <v>162</v>
      </c>
      <c r="B230" s="47" t="s">
        <v>48</v>
      </c>
      <c r="C230" s="72">
        <v>180</v>
      </c>
      <c r="D230" s="73">
        <v>3.952</v>
      </c>
      <c r="E230" s="74">
        <v>4.9450000000000003</v>
      </c>
      <c r="F230" s="73">
        <v>26.673999999999999</v>
      </c>
      <c r="G230" s="73">
        <v>167.51499999999999</v>
      </c>
      <c r="H230" s="73">
        <v>0.192</v>
      </c>
      <c r="I230" s="73">
        <v>31.167999999999999</v>
      </c>
      <c r="J230" s="75">
        <v>22.8</v>
      </c>
      <c r="K230" s="73">
        <v>0.20499999999999999</v>
      </c>
      <c r="L230" s="73">
        <v>53.98</v>
      </c>
      <c r="M230" s="73">
        <v>117.35</v>
      </c>
      <c r="N230" s="73">
        <v>39.79</v>
      </c>
      <c r="O230" s="73">
        <v>1.462</v>
      </c>
    </row>
    <row r="231" spans="1:15" s="76" customFormat="1" ht="13.2" x14ac:dyDescent="0.25">
      <c r="A231" s="72" t="s">
        <v>148</v>
      </c>
      <c r="B231" s="47" t="s">
        <v>94</v>
      </c>
      <c r="C231" s="72">
        <v>200</v>
      </c>
      <c r="D231" s="73">
        <v>0.16</v>
      </c>
      <c r="E231" s="74">
        <v>0.12</v>
      </c>
      <c r="F231" s="73">
        <v>14.1</v>
      </c>
      <c r="G231" s="73">
        <v>58.7</v>
      </c>
      <c r="H231" s="73">
        <v>8.0000000000000002E-3</v>
      </c>
      <c r="I231" s="73">
        <v>2</v>
      </c>
      <c r="J231" s="75"/>
      <c r="K231" s="73">
        <v>0.16</v>
      </c>
      <c r="L231" s="73">
        <v>7.6</v>
      </c>
      <c r="M231" s="73">
        <v>6.4</v>
      </c>
      <c r="N231" s="73">
        <v>4.8</v>
      </c>
      <c r="O231" s="73">
        <v>0.95</v>
      </c>
    </row>
    <row r="232" spans="1:15" s="76" customFormat="1" ht="13.2" x14ac:dyDescent="0.25">
      <c r="A232" s="72"/>
      <c r="B232" s="47" t="s">
        <v>6</v>
      </c>
      <c r="C232" s="72">
        <v>40</v>
      </c>
      <c r="D232" s="73">
        <v>3.16</v>
      </c>
      <c r="E232" s="74">
        <v>0.4</v>
      </c>
      <c r="F232" s="73">
        <v>19.32</v>
      </c>
      <c r="G232" s="73">
        <v>94</v>
      </c>
      <c r="H232" s="73">
        <v>6.4000000000000001E-2</v>
      </c>
      <c r="I232" s="73"/>
      <c r="J232" s="75"/>
      <c r="K232" s="73">
        <v>0.52</v>
      </c>
      <c r="L232" s="73">
        <v>9.1999999999999993</v>
      </c>
      <c r="M232" s="73">
        <v>34.799999999999997</v>
      </c>
      <c r="N232" s="73">
        <v>13.2</v>
      </c>
      <c r="O232" s="73">
        <v>0.8</v>
      </c>
    </row>
    <row r="233" spans="1:15" s="77" customFormat="1" ht="13.2" x14ac:dyDescent="0.25">
      <c r="A233" s="72"/>
      <c r="B233" s="47" t="s">
        <v>52</v>
      </c>
      <c r="C233" s="72">
        <v>50</v>
      </c>
      <c r="D233" s="73">
        <v>3.3</v>
      </c>
      <c r="E233" s="74">
        <v>0.6</v>
      </c>
      <c r="F233" s="73">
        <v>19.82</v>
      </c>
      <c r="G233" s="73">
        <v>99</v>
      </c>
      <c r="H233" s="73">
        <v>8.5000000000000006E-2</v>
      </c>
      <c r="I233" s="73"/>
      <c r="J233" s="75"/>
      <c r="K233" s="73">
        <v>0.5</v>
      </c>
      <c r="L233" s="73">
        <v>14.5</v>
      </c>
      <c r="M233" s="73">
        <v>75</v>
      </c>
      <c r="N233" s="73">
        <v>23.5</v>
      </c>
      <c r="O233" s="73">
        <v>1.95</v>
      </c>
    </row>
    <row r="234" spans="1:15" s="78" customFormat="1" ht="13.2" x14ac:dyDescent="0.25">
      <c r="A234" s="72" t="s">
        <v>20</v>
      </c>
      <c r="B234" s="47"/>
      <c r="C234" s="72">
        <f>SUM(C227:C233)</f>
        <v>940</v>
      </c>
      <c r="D234" s="73">
        <f>SUM(D227:D233)</f>
        <v>32.881999999999998</v>
      </c>
      <c r="E234" s="73">
        <f t="shared" ref="E234:O234" si="20">SUM(E227:E233)</f>
        <v>36.018999999999998</v>
      </c>
      <c r="F234" s="73">
        <f t="shared" si="20"/>
        <v>114.09699999999998</v>
      </c>
      <c r="G234" s="73">
        <f t="shared" si="20"/>
        <v>919.11599999999999</v>
      </c>
      <c r="H234" s="73">
        <f t="shared" si="20"/>
        <v>0.67999999999999994</v>
      </c>
      <c r="I234" s="73">
        <f t="shared" si="20"/>
        <v>60.978000000000002</v>
      </c>
      <c r="J234" s="73">
        <f t="shared" si="20"/>
        <v>1400.6829999999998</v>
      </c>
      <c r="K234" s="73">
        <f t="shared" si="20"/>
        <v>9.7140000000000004</v>
      </c>
      <c r="L234" s="73">
        <f t="shared" si="20"/>
        <v>294.19</v>
      </c>
      <c r="M234" s="73">
        <f t="shared" si="20"/>
        <v>661.50099999999998</v>
      </c>
      <c r="N234" s="73">
        <f t="shared" si="20"/>
        <v>198.34899999999999</v>
      </c>
      <c r="O234" s="73">
        <f t="shared" si="20"/>
        <v>8.7349999999999994</v>
      </c>
    </row>
    <row r="235" spans="1:15" s="76" customFormat="1" ht="13.2" x14ac:dyDescent="0.25">
      <c r="A235" s="72" t="s">
        <v>87</v>
      </c>
      <c r="B235" s="47"/>
      <c r="C235" s="72"/>
      <c r="D235" s="73"/>
      <c r="E235" s="74"/>
      <c r="F235" s="73"/>
      <c r="G235" s="73"/>
      <c r="H235" s="73"/>
      <c r="I235" s="73"/>
      <c r="J235" s="75"/>
      <c r="K235" s="73"/>
      <c r="L235" s="73"/>
      <c r="M235" s="73"/>
      <c r="N235" s="73"/>
      <c r="O235" s="73"/>
    </row>
    <row r="236" spans="1:15" s="76" customFormat="1" ht="13.2" x14ac:dyDescent="0.25">
      <c r="A236" s="72"/>
      <c r="B236" s="47" t="s">
        <v>76</v>
      </c>
      <c r="C236" s="72">
        <v>15</v>
      </c>
      <c r="D236" s="73">
        <v>7.4999999999999997E-2</v>
      </c>
      <c r="E236" s="74"/>
      <c r="F236" s="73">
        <v>12</v>
      </c>
      <c r="G236" s="73">
        <v>48.6</v>
      </c>
      <c r="H236" s="73"/>
      <c r="I236" s="73"/>
      <c r="J236" s="75"/>
      <c r="K236" s="73"/>
      <c r="L236" s="73">
        <v>3.15</v>
      </c>
      <c r="M236" s="73">
        <v>1.65</v>
      </c>
      <c r="N236" s="73">
        <v>1.05</v>
      </c>
      <c r="O236" s="73">
        <v>0.24</v>
      </c>
    </row>
    <row r="237" spans="1:15" s="76" customFormat="1" ht="13.2" x14ac:dyDescent="0.25">
      <c r="A237" s="72"/>
      <c r="B237" s="47" t="s">
        <v>265</v>
      </c>
      <c r="C237" s="72">
        <v>200</v>
      </c>
      <c r="D237" s="73">
        <v>8.1999999999999993</v>
      </c>
      <c r="E237" s="74">
        <v>3</v>
      </c>
      <c r="F237" s="73">
        <v>11.8</v>
      </c>
      <c r="G237" s="73">
        <v>114</v>
      </c>
      <c r="H237" s="73"/>
      <c r="I237" s="73">
        <v>1.2</v>
      </c>
      <c r="J237" s="75">
        <v>20</v>
      </c>
      <c r="K237" s="73"/>
      <c r="L237" s="73">
        <v>248</v>
      </c>
      <c r="M237" s="73">
        <v>190</v>
      </c>
      <c r="N237" s="73">
        <v>30</v>
      </c>
      <c r="O237" s="73">
        <v>0.2</v>
      </c>
    </row>
    <row r="238" spans="1:15" s="77" customFormat="1" ht="13.2" x14ac:dyDescent="0.25">
      <c r="A238" s="72"/>
      <c r="B238" s="47" t="s">
        <v>193</v>
      </c>
      <c r="C238" s="72">
        <v>235</v>
      </c>
      <c r="D238" s="73">
        <v>0.94</v>
      </c>
      <c r="E238" s="74">
        <v>0.94</v>
      </c>
      <c r="F238" s="73">
        <v>23.03</v>
      </c>
      <c r="G238" s="73">
        <v>110.45</v>
      </c>
      <c r="H238" s="73">
        <v>7.0999999999999994E-2</v>
      </c>
      <c r="I238" s="73">
        <v>23.5</v>
      </c>
      <c r="J238" s="75">
        <v>11.75</v>
      </c>
      <c r="K238" s="73">
        <v>0.47</v>
      </c>
      <c r="L238" s="73">
        <v>37.6</v>
      </c>
      <c r="M238" s="73">
        <v>25.85</v>
      </c>
      <c r="N238" s="73">
        <v>21.15</v>
      </c>
      <c r="O238" s="73">
        <v>5.17</v>
      </c>
    </row>
    <row r="239" spans="1:15" s="79" customFormat="1" ht="13.2" x14ac:dyDescent="0.25">
      <c r="A239" s="72" t="s">
        <v>88</v>
      </c>
      <c r="B239" s="47"/>
      <c r="C239" s="72">
        <f>SUM(C236:C238)</f>
        <v>450</v>
      </c>
      <c r="D239" s="73">
        <v>9.2149999999999999</v>
      </c>
      <c r="E239" s="74">
        <v>3.94</v>
      </c>
      <c r="F239" s="73">
        <v>46.83</v>
      </c>
      <c r="G239" s="73">
        <v>273.05</v>
      </c>
      <c r="H239" s="73">
        <v>7.0999999999999994E-2</v>
      </c>
      <c r="I239" s="73">
        <v>24.7</v>
      </c>
      <c r="J239" s="75">
        <v>31.75</v>
      </c>
      <c r="K239" s="73">
        <v>0.47</v>
      </c>
      <c r="L239" s="73">
        <v>288.75</v>
      </c>
      <c r="M239" s="73">
        <v>217.5</v>
      </c>
      <c r="N239" s="73">
        <v>52.2</v>
      </c>
      <c r="O239" s="73">
        <v>5.61</v>
      </c>
    </row>
    <row r="240" spans="1:15" s="80" customFormat="1" ht="13.2" x14ac:dyDescent="0.25">
      <c r="A240" s="72" t="s">
        <v>24</v>
      </c>
      <c r="B240" s="47"/>
      <c r="C240" s="72"/>
      <c r="D240" s="73">
        <f>D239+D234+D225</f>
        <v>83.963999999999999</v>
      </c>
      <c r="E240" s="73">
        <f t="shared" ref="E240:O240" si="21">E239+E234+E225</f>
        <v>63.361999999999995</v>
      </c>
      <c r="F240" s="73">
        <f t="shared" si="21"/>
        <v>235.84699999999998</v>
      </c>
      <c r="G240" s="73">
        <f t="shared" si="21"/>
        <v>1870.184</v>
      </c>
      <c r="H240" s="73">
        <f t="shared" si="21"/>
        <v>1.2089999999999999</v>
      </c>
      <c r="I240" s="73">
        <f t="shared" si="21"/>
        <v>119.3</v>
      </c>
      <c r="J240" s="73">
        <f t="shared" si="21"/>
        <v>2344.933</v>
      </c>
      <c r="K240" s="73">
        <f t="shared" si="21"/>
        <v>15.754000000000001</v>
      </c>
      <c r="L240" s="73">
        <f t="shared" si="21"/>
        <v>801.05300000000011</v>
      </c>
      <c r="M240" s="73">
        <f t="shared" si="21"/>
        <v>1354.126</v>
      </c>
      <c r="N240" s="73">
        <f t="shared" si="21"/>
        <v>353.05799999999999</v>
      </c>
      <c r="O240" s="73">
        <f t="shared" si="21"/>
        <v>18.89</v>
      </c>
    </row>
    <row r="241" spans="1:15" s="81" customFormat="1" ht="13.2" x14ac:dyDescent="0.25">
      <c r="A241" s="72" t="s">
        <v>23</v>
      </c>
      <c r="B241" s="47"/>
      <c r="C241" s="72"/>
      <c r="D241" s="73"/>
      <c r="E241" s="74"/>
      <c r="F241" s="73"/>
      <c r="G241" s="73"/>
      <c r="H241" s="73"/>
      <c r="I241" s="73"/>
      <c r="J241" s="75"/>
      <c r="K241" s="73"/>
      <c r="L241" s="73"/>
      <c r="M241" s="73"/>
      <c r="N241" s="73"/>
      <c r="O241" s="73"/>
    </row>
    <row r="242" spans="1:15" s="76" customFormat="1" ht="13.2" x14ac:dyDescent="0.25">
      <c r="A242" s="72" t="s">
        <v>22</v>
      </c>
      <c r="B242" s="47"/>
      <c r="C242" s="72"/>
      <c r="D242" s="73"/>
      <c r="E242" s="74"/>
      <c r="F242" s="73"/>
      <c r="G242" s="73"/>
      <c r="H242" s="73"/>
      <c r="I242" s="73"/>
      <c r="J242" s="75"/>
      <c r="K242" s="73"/>
      <c r="L242" s="73"/>
      <c r="M242" s="73"/>
      <c r="N242" s="73"/>
      <c r="O242" s="73"/>
    </row>
    <row r="243" spans="1:15" s="76" customFormat="1" ht="26.4" x14ac:dyDescent="0.25">
      <c r="A243" s="72"/>
      <c r="B243" s="47" t="s">
        <v>235</v>
      </c>
      <c r="C243" s="72">
        <v>40</v>
      </c>
      <c r="D243" s="73">
        <v>1.24</v>
      </c>
      <c r="E243" s="74">
        <v>0.08</v>
      </c>
      <c r="F243" s="73">
        <v>2.6</v>
      </c>
      <c r="G243" s="73">
        <v>16</v>
      </c>
      <c r="H243" s="73">
        <v>4.3999999999999997E-2</v>
      </c>
      <c r="I243" s="73">
        <v>4</v>
      </c>
      <c r="J243" s="75">
        <v>20</v>
      </c>
      <c r="K243" s="73">
        <v>0.08</v>
      </c>
      <c r="L243" s="73">
        <v>8</v>
      </c>
      <c r="M243" s="73">
        <v>24.8</v>
      </c>
      <c r="N243" s="73">
        <v>8.4</v>
      </c>
      <c r="O243" s="73">
        <v>0.28000000000000003</v>
      </c>
    </row>
    <row r="244" spans="1:15" s="76" customFormat="1" ht="13.2" x14ac:dyDescent="0.25">
      <c r="A244" s="72" t="s">
        <v>189</v>
      </c>
      <c r="B244" s="47" t="s">
        <v>255</v>
      </c>
      <c r="C244" s="72">
        <v>170</v>
      </c>
      <c r="D244" s="73">
        <v>20.193999999999999</v>
      </c>
      <c r="E244" s="74">
        <v>19.434000000000001</v>
      </c>
      <c r="F244" s="73">
        <v>2.895</v>
      </c>
      <c r="G244" s="73">
        <v>268.42899999999997</v>
      </c>
      <c r="H244" s="73">
        <v>9.1999999999999998E-2</v>
      </c>
      <c r="I244" s="73">
        <v>0.41599999999999998</v>
      </c>
      <c r="J244" s="75">
        <v>327.10000000000002</v>
      </c>
      <c r="K244" s="73">
        <v>0.76500000000000001</v>
      </c>
      <c r="L244" s="73">
        <v>305.10399999999998</v>
      </c>
      <c r="M244" s="73">
        <v>373.01900000000001</v>
      </c>
      <c r="N244" s="73">
        <v>28.004000000000001</v>
      </c>
      <c r="O244" s="73">
        <v>2.9980000000000002</v>
      </c>
    </row>
    <row r="245" spans="1:15" s="76" customFormat="1" ht="13.2" x14ac:dyDescent="0.25">
      <c r="A245" s="72" t="s">
        <v>165</v>
      </c>
      <c r="B245" s="47" t="s">
        <v>73</v>
      </c>
      <c r="C245" s="72">
        <v>207</v>
      </c>
      <c r="D245" s="73">
        <v>6.3E-2</v>
      </c>
      <c r="E245" s="74">
        <v>7.0000000000000001E-3</v>
      </c>
      <c r="F245" s="73">
        <v>10.193</v>
      </c>
      <c r="G245" s="73">
        <v>42.292000000000002</v>
      </c>
      <c r="H245" s="73">
        <v>4.0000000000000001E-3</v>
      </c>
      <c r="I245" s="73">
        <v>2.9</v>
      </c>
      <c r="J245" s="75"/>
      <c r="K245" s="73">
        <v>1.4E-2</v>
      </c>
      <c r="L245" s="73">
        <v>7.75</v>
      </c>
      <c r="M245" s="73">
        <v>9.7799999999999994</v>
      </c>
      <c r="N245" s="73">
        <v>5.24</v>
      </c>
      <c r="O245" s="73">
        <v>0.89200000000000002</v>
      </c>
    </row>
    <row r="246" spans="1:15" s="76" customFormat="1" ht="13.2" x14ac:dyDescent="0.25">
      <c r="A246" s="72"/>
      <c r="B246" s="47" t="s">
        <v>197</v>
      </c>
      <c r="C246" s="72">
        <v>150</v>
      </c>
      <c r="D246" s="73">
        <v>0.6</v>
      </c>
      <c r="E246" s="74">
        <v>0.6</v>
      </c>
      <c r="F246" s="73">
        <v>14.7</v>
      </c>
      <c r="G246" s="73">
        <v>70.5</v>
      </c>
      <c r="H246" s="73">
        <v>4.4999999999999998E-2</v>
      </c>
      <c r="I246" s="73">
        <v>15</v>
      </c>
      <c r="J246" s="75">
        <v>7.5</v>
      </c>
      <c r="K246" s="73">
        <v>0.3</v>
      </c>
      <c r="L246" s="73">
        <v>24</v>
      </c>
      <c r="M246" s="73">
        <v>16.5</v>
      </c>
      <c r="N246" s="73">
        <v>13.5</v>
      </c>
      <c r="O246" s="73">
        <v>3.3</v>
      </c>
    </row>
    <row r="247" spans="1:15" s="77" customFormat="1" ht="13.2" x14ac:dyDescent="0.25">
      <c r="A247" s="72"/>
      <c r="B247" s="47" t="s">
        <v>214</v>
      </c>
      <c r="C247" s="72">
        <v>60</v>
      </c>
      <c r="D247" s="73">
        <v>4.5</v>
      </c>
      <c r="E247" s="74">
        <v>1.74</v>
      </c>
      <c r="F247" s="73">
        <v>30.84</v>
      </c>
      <c r="G247" s="73">
        <v>157.02000000000001</v>
      </c>
      <c r="H247" s="73">
        <v>6.6000000000000003E-2</v>
      </c>
      <c r="I247" s="73"/>
      <c r="J247" s="75"/>
      <c r="K247" s="73">
        <v>1.02</v>
      </c>
      <c r="L247" s="73">
        <v>11.4</v>
      </c>
      <c r="M247" s="73">
        <v>39</v>
      </c>
      <c r="N247" s="73">
        <v>7.8</v>
      </c>
      <c r="O247" s="73">
        <v>0.72</v>
      </c>
    </row>
    <row r="248" spans="1:15" s="78" customFormat="1" ht="13.2" x14ac:dyDescent="0.25">
      <c r="A248" s="72" t="s">
        <v>21</v>
      </c>
      <c r="B248" s="47"/>
      <c r="C248" s="72">
        <f>SUM(C243:C247)</f>
        <v>627</v>
      </c>
      <c r="D248" s="73">
        <v>26.597000000000001</v>
      </c>
      <c r="E248" s="74">
        <v>21.861000000000001</v>
      </c>
      <c r="F248" s="73">
        <v>61.228000000000002</v>
      </c>
      <c r="G248" s="73">
        <v>554.24099999999999</v>
      </c>
      <c r="H248" s="73">
        <v>0.25</v>
      </c>
      <c r="I248" s="73">
        <v>22.315999999999999</v>
      </c>
      <c r="J248" s="75">
        <v>354.6</v>
      </c>
      <c r="K248" s="73">
        <v>2.1789999999999998</v>
      </c>
      <c r="L248" s="73">
        <v>356.25400000000002</v>
      </c>
      <c r="M248" s="73">
        <v>463.09899999999999</v>
      </c>
      <c r="N248" s="73">
        <v>62.944000000000003</v>
      </c>
      <c r="O248" s="73">
        <v>8.19</v>
      </c>
    </row>
    <row r="249" spans="1:15" s="76" customFormat="1" ht="13.2" x14ac:dyDescent="0.25">
      <c r="A249" s="72" t="s">
        <v>7</v>
      </c>
      <c r="B249" s="47"/>
      <c r="C249" s="72"/>
      <c r="D249" s="73"/>
      <c r="E249" s="74"/>
      <c r="F249" s="73"/>
      <c r="G249" s="73"/>
      <c r="H249" s="73"/>
      <c r="I249" s="73"/>
      <c r="J249" s="75"/>
      <c r="K249" s="73"/>
      <c r="L249" s="73"/>
      <c r="M249" s="73"/>
      <c r="N249" s="73"/>
      <c r="O249" s="73"/>
    </row>
    <row r="250" spans="1:15" s="76" customFormat="1" ht="26.4" x14ac:dyDescent="0.25">
      <c r="A250" s="72" t="s">
        <v>145</v>
      </c>
      <c r="B250" s="47" t="s">
        <v>92</v>
      </c>
      <c r="C250" s="72">
        <v>100</v>
      </c>
      <c r="D250" s="73">
        <v>1.3049999999999999</v>
      </c>
      <c r="E250" s="74">
        <v>5.1749999999999998</v>
      </c>
      <c r="F250" s="73">
        <v>11.598000000000001</v>
      </c>
      <c r="G250" s="73">
        <v>99.534999999999997</v>
      </c>
      <c r="H250" s="73">
        <v>3.3000000000000002E-2</v>
      </c>
      <c r="I250" s="73">
        <v>24.2</v>
      </c>
      <c r="J250" s="75">
        <v>301.25</v>
      </c>
      <c r="K250" s="73">
        <v>2.371</v>
      </c>
      <c r="L250" s="73">
        <v>34.799999999999997</v>
      </c>
      <c r="M250" s="73">
        <v>29.95</v>
      </c>
      <c r="N250" s="73">
        <v>16.45</v>
      </c>
      <c r="O250" s="73">
        <v>1.01</v>
      </c>
    </row>
    <row r="251" spans="1:15" s="76" customFormat="1" ht="26.4" x14ac:dyDescent="0.25">
      <c r="A251" s="72" t="s">
        <v>190</v>
      </c>
      <c r="B251" s="47" t="s">
        <v>124</v>
      </c>
      <c r="C251" s="72">
        <v>250</v>
      </c>
      <c r="D251" s="73">
        <v>3.7549999999999999</v>
      </c>
      <c r="E251" s="73">
        <v>4.9320000000000004</v>
      </c>
      <c r="F251" s="73">
        <v>10.32</v>
      </c>
      <c r="G251" s="73">
        <v>101.32299999999999</v>
      </c>
      <c r="H251" s="73">
        <v>0.08</v>
      </c>
      <c r="I251" s="73">
        <v>20.2</v>
      </c>
      <c r="J251" s="73">
        <v>207</v>
      </c>
      <c r="K251" s="73">
        <v>1.48</v>
      </c>
      <c r="L251" s="73">
        <v>29.13</v>
      </c>
      <c r="M251" s="73">
        <v>63.56</v>
      </c>
      <c r="N251" s="73">
        <v>22.02</v>
      </c>
      <c r="O251" s="73">
        <v>0.879</v>
      </c>
    </row>
    <row r="252" spans="1:15" s="76" customFormat="1" ht="26.4" x14ac:dyDescent="0.25">
      <c r="A252" s="72" t="s">
        <v>169</v>
      </c>
      <c r="B252" s="47" t="s">
        <v>236</v>
      </c>
      <c r="C252" s="72">
        <v>280</v>
      </c>
      <c r="D252" s="73">
        <v>34.036000000000001</v>
      </c>
      <c r="E252" s="74">
        <v>16.491</v>
      </c>
      <c r="F252" s="73">
        <v>52.828000000000003</v>
      </c>
      <c r="G252" s="73">
        <v>498.21899999999999</v>
      </c>
      <c r="H252" s="73">
        <v>0.20599999999999999</v>
      </c>
      <c r="I252" s="73">
        <v>9.2200000000000006</v>
      </c>
      <c r="J252" s="75">
        <v>374.4</v>
      </c>
      <c r="K252" s="73">
        <v>4.82</v>
      </c>
      <c r="L252" s="73">
        <v>41.226999999999997</v>
      </c>
      <c r="M252" s="73">
        <v>340.74</v>
      </c>
      <c r="N252" s="73">
        <v>72.010999999999996</v>
      </c>
      <c r="O252" s="73">
        <v>2.92</v>
      </c>
    </row>
    <row r="253" spans="1:15" s="76" customFormat="1" ht="13.2" x14ac:dyDescent="0.25">
      <c r="A253" s="72" t="s">
        <v>148</v>
      </c>
      <c r="B253" s="47" t="s">
        <v>108</v>
      </c>
      <c r="C253" s="72">
        <v>200</v>
      </c>
      <c r="D253" s="73">
        <v>0.16</v>
      </c>
      <c r="E253" s="74">
        <v>0.16</v>
      </c>
      <c r="F253" s="73">
        <v>13.9</v>
      </c>
      <c r="G253" s="73">
        <v>58.7</v>
      </c>
      <c r="H253" s="73">
        <v>1.2E-2</v>
      </c>
      <c r="I253" s="73">
        <v>4</v>
      </c>
      <c r="J253" s="75">
        <v>2</v>
      </c>
      <c r="K253" s="73">
        <v>0.08</v>
      </c>
      <c r="L253" s="73">
        <v>6.4</v>
      </c>
      <c r="M253" s="73">
        <v>4.4000000000000004</v>
      </c>
      <c r="N253" s="73">
        <v>3.6</v>
      </c>
      <c r="O253" s="73">
        <v>0.91</v>
      </c>
    </row>
    <row r="254" spans="1:15" s="76" customFormat="1" ht="13.2" x14ac:dyDescent="0.25">
      <c r="A254" s="72"/>
      <c r="B254" s="47" t="s">
        <v>6</v>
      </c>
      <c r="C254" s="72">
        <v>40</v>
      </c>
      <c r="D254" s="73">
        <v>3.16</v>
      </c>
      <c r="E254" s="74">
        <v>0.4</v>
      </c>
      <c r="F254" s="73">
        <v>19.32</v>
      </c>
      <c r="G254" s="73">
        <v>94</v>
      </c>
      <c r="H254" s="73">
        <v>6.4000000000000001E-2</v>
      </c>
      <c r="I254" s="73"/>
      <c r="J254" s="75"/>
      <c r="K254" s="73">
        <v>0.52</v>
      </c>
      <c r="L254" s="73">
        <v>9.1999999999999993</v>
      </c>
      <c r="M254" s="73">
        <v>34.799999999999997</v>
      </c>
      <c r="N254" s="73">
        <v>13.2</v>
      </c>
      <c r="O254" s="73">
        <v>0.8</v>
      </c>
    </row>
    <row r="255" spans="1:15" s="77" customFormat="1" ht="13.2" x14ac:dyDescent="0.25">
      <c r="A255" s="72"/>
      <c r="B255" s="47" t="s">
        <v>52</v>
      </c>
      <c r="C255" s="72">
        <v>50</v>
      </c>
      <c r="D255" s="73">
        <v>3.3</v>
      </c>
      <c r="E255" s="74">
        <v>0.6</v>
      </c>
      <c r="F255" s="73">
        <v>19.82</v>
      </c>
      <c r="G255" s="73">
        <v>99</v>
      </c>
      <c r="H255" s="73">
        <v>8.5000000000000006E-2</v>
      </c>
      <c r="I255" s="73"/>
      <c r="J255" s="75"/>
      <c r="K255" s="73">
        <v>0.5</v>
      </c>
      <c r="L255" s="73">
        <v>14.5</v>
      </c>
      <c r="M255" s="73">
        <v>75</v>
      </c>
      <c r="N255" s="73">
        <v>23.5</v>
      </c>
      <c r="O255" s="73">
        <v>1.95</v>
      </c>
    </row>
    <row r="256" spans="1:15" s="78" customFormat="1" ht="13.2" x14ac:dyDescent="0.25">
      <c r="A256" s="72" t="s">
        <v>20</v>
      </c>
      <c r="B256" s="47"/>
      <c r="C256" s="72">
        <f>SUM(C250:C255)</f>
        <v>920</v>
      </c>
      <c r="D256" s="73">
        <f>SUM(D250:D255)</f>
        <v>45.715999999999994</v>
      </c>
      <c r="E256" s="73">
        <f t="shared" ref="E256:O256" si="22">SUM(E250:E255)</f>
        <v>27.757999999999999</v>
      </c>
      <c r="F256" s="73">
        <f t="shared" si="22"/>
        <v>127.786</v>
      </c>
      <c r="G256" s="73">
        <f t="shared" si="22"/>
        <v>950.77700000000004</v>
      </c>
      <c r="H256" s="73">
        <f t="shared" si="22"/>
        <v>0.48000000000000004</v>
      </c>
      <c r="I256" s="73">
        <f t="shared" si="22"/>
        <v>57.62</v>
      </c>
      <c r="J256" s="73">
        <f t="shared" si="22"/>
        <v>884.65</v>
      </c>
      <c r="K256" s="73">
        <f t="shared" si="22"/>
        <v>9.770999999999999</v>
      </c>
      <c r="L256" s="73">
        <f t="shared" si="22"/>
        <v>135.25700000000001</v>
      </c>
      <c r="M256" s="73">
        <f t="shared" si="22"/>
        <v>548.45000000000005</v>
      </c>
      <c r="N256" s="73">
        <f t="shared" si="22"/>
        <v>150.78100000000001</v>
      </c>
      <c r="O256" s="73">
        <f t="shared" si="22"/>
        <v>8.4689999999999994</v>
      </c>
    </row>
    <row r="257" spans="1:15" s="76" customFormat="1" ht="13.2" x14ac:dyDescent="0.25">
      <c r="A257" s="72" t="s">
        <v>87</v>
      </c>
      <c r="B257" s="47"/>
      <c r="C257" s="72"/>
      <c r="D257" s="73"/>
      <c r="E257" s="74"/>
      <c r="F257" s="73"/>
      <c r="G257" s="73"/>
      <c r="H257" s="73"/>
      <c r="I257" s="73"/>
      <c r="J257" s="75"/>
      <c r="K257" s="73"/>
      <c r="L257" s="73"/>
      <c r="M257" s="73"/>
      <c r="N257" s="73"/>
      <c r="O257" s="73"/>
    </row>
    <row r="258" spans="1:15" s="76" customFormat="1" ht="13.2" x14ac:dyDescent="0.25">
      <c r="A258" s="72"/>
      <c r="B258" s="47" t="s">
        <v>72</v>
      </c>
      <c r="C258" s="72">
        <v>15</v>
      </c>
      <c r="D258" s="73">
        <v>1.125</v>
      </c>
      <c r="E258" s="74">
        <v>1.47</v>
      </c>
      <c r="F258" s="73">
        <v>11.16</v>
      </c>
      <c r="G258" s="73">
        <v>62.55</v>
      </c>
      <c r="H258" s="73">
        <v>1.2E-2</v>
      </c>
      <c r="I258" s="73"/>
      <c r="J258" s="75">
        <v>1.5</v>
      </c>
      <c r="K258" s="73"/>
      <c r="L258" s="73">
        <v>4.3499999999999996</v>
      </c>
      <c r="M258" s="73">
        <v>13.5</v>
      </c>
      <c r="N258" s="73">
        <v>3</v>
      </c>
      <c r="O258" s="73">
        <v>0.315</v>
      </c>
    </row>
    <row r="259" spans="1:15" s="76" customFormat="1" ht="13.2" x14ac:dyDescent="0.25">
      <c r="A259" s="72"/>
      <c r="B259" s="47" t="s">
        <v>265</v>
      </c>
      <c r="C259" s="72">
        <v>200</v>
      </c>
      <c r="D259" s="73">
        <v>8.1999999999999993</v>
      </c>
      <c r="E259" s="74">
        <v>3</v>
      </c>
      <c r="F259" s="73">
        <v>11.8</v>
      </c>
      <c r="G259" s="73">
        <v>114</v>
      </c>
      <c r="H259" s="73"/>
      <c r="I259" s="73">
        <v>1.2</v>
      </c>
      <c r="J259" s="75">
        <v>20</v>
      </c>
      <c r="K259" s="73"/>
      <c r="L259" s="73">
        <v>248</v>
      </c>
      <c r="M259" s="73">
        <v>190</v>
      </c>
      <c r="N259" s="73">
        <v>30</v>
      </c>
      <c r="O259" s="73">
        <v>0.2</v>
      </c>
    </row>
    <row r="260" spans="1:15" s="77" customFormat="1" ht="13.2" x14ac:dyDescent="0.25">
      <c r="A260" s="72"/>
      <c r="B260" s="47" t="s">
        <v>193</v>
      </c>
      <c r="C260" s="72">
        <v>235</v>
      </c>
      <c r="D260" s="73">
        <v>0.94</v>
      </c>
      <c r="E260" s="74">
        <v>0.94</v>
      </c>
      <c r="F260" s="73">
        <v>23.03</v>
      </c>
      <c r="G260" s="73">
        <v>110.45</v>
      </c>
      <c r="H260" s="73">
        <v>7.0999999999999994E-2</v>
      </c>
      <c r="I260" s="73">
        <v>23.5</v>
      </c>
      <c r="J260" s="75">
        <v>11.75</v>
      </c>
      <c r="K260" s="73">
        <v>0.47</v>
      </c>
      <c r="L260" s="73">
        <v>37.6</v>
      </c>
      <c r="M260" s="73">
        <v>25.85</v>
      </c>
      <c r="N260" s="73">
        <v>21.15</v>
      </c>
      <c r="O260" s="73">
        <v>5.17</v>
      </c>
    </row>
    <row r="261" spans="1:15" s="79" customFormat="1" ht="13.2" x14ac:dyDescent="0.25">
      <c r="A261" s="72" t="s">
        <v>88</v>
      </c>
      <c r="B261" s="47"/>
      <c r="C261" s="72">
        <f>SUM(C258:C260)</f>
        <v>450</v>
      </c>
      <c r="D261" s="73">
        <v>10.265000000000001</v>
      </c>
      <c r="E261" s="74">
        <v>5.41</v>
      </c>
      <c r="F261" s="73">
        <v>45.99</v>
      </c>
      <c r="G261" s="73">
        <v>287</v>
      </c>
      <c r="H261" s="73">
        <v>8.3000000000000004E-2</v>
      </c>
      <c r="I261" s="73">
        <v>24.7</v>
      </c>
      <c r="J261" s="75">
        <v>33.25</v>
      </c>
      <c r="K261" s="73">
        <v>0.47</v>
      </c>
      <c r="L261" s="73">
        <v>289.95</v>
      </c>
      <c r="M261" s="73">
        <v>229.35</v>
      </c>
      <c r="N261" s="73">
        <v>54.15</v>
      </c>
      <c r="O261" s="73">
        <v>5.6849999999999996</v>
      </c>
    </row>
    <row r="262" spans="1:15" s="80" customFormat="1" ht="13.2" x14ac:dyDescent="0.25">
      <c r="A262" s="72" t="s">
        <v>19</v>
      </c>
      <c r="B262" s="47"/>
      <c r="C262" s="72"/>
      <c r="D262" s="73">
        <f>D261+D256+D248</f>
        <v>82.578000000000003</v>
      </c>
      <c r="E262" s="73">
        <f t="shared" ref="E262:O262" si="23">E261+E256+E248</f>
        <v>55.028999999999996</v>
      </c>
      <c r="F262" s="73">
        <f t="shared" si="23"/>
        <v>235.00400000000002</v>
      </c>
      <c r="G262" s="73">
        <f t="shared" si="23"/>
        <v>1792.018</v>
      </c>
      <c r="H262" s="73">
        <f t="shared" si="23"/>
        <v>0.81300000000000006</v>
      </c>
      <c r="I262" s="73">
        <f t="shared" si="23"/>
        <v>104.636</v>
      </c>
      <c r="J262" s="73">
        <f t="shared" si="23"/>
        <v>1272.5</v>
      </c>
      <c r="K262" s="73">
        <f t="shared" si="23"/>
        <v>12.42</v>
      </c>
      <c r="L262" s="73">
        <f t="shared" si="23"/>
        <v>781.46100000000001</v>
      </c>
      <c r="M262" s="73">
        <f t="shared" si="23"/>
        <v>1240.8990000000001</v>
      </c>
      <c r="N262" s="73">
        <f t="shared" si="23"/>
        <v>267.875</v>
      </c>
      <c r="O262" s="73">
        <f t="shared" si="23"/>
        <v>22.344000000000001</v>
      </c>
    </row>
    <row r="263" spans="1:15" s="81" customFormat="1" ht="13.2" x14ac:dyDescent="0.25">
      <c r="A263" s="72" t="s">
        <v>125</v>
      </c>
      <c r="B263" s="47"/>
      <c r="C263" s="72"/>
      <c r="D263" s="73"/>
      <c r="E263" s="74"/>
      <c r="F263" s="73"/>
      <c r="G263" s="73"/>
      <c r="H263" s="73"/>
      <c r="I263" s="73"/>
      <c r="J263" s="75"/>
      <c r="K263" s="73"/>
      <c r="L263" s="73"/>
      <c r="M263" s="73"/>
      <c r="N263" s="73"/>
      <c r="O263" s="73"/>
    </row>
    <row r="264" spans="1:15" s="76" customFormat="1" ht="13.2" x14ac:dyDescent="0.25">
      <c r="A264" s="72" t="s">
        <v>22</v>
      </c>
      <c r="B264" s="47"/>
      <c r="C264" s="72"/>
      <c r="D264" s="73"/>
      <c r="E264" s="74"/>
      <c r="F264" s="73"/>
      <c r="G264" s="73"/>
      <c r="H264" s="73"/>
      <c r="I264" s="73"/>
      <c r="J264" s="75"/>
      <c r="K264" s="73"/>
      <c r="L264" s="73"/>
      <c r="M264" s="73"/>
      <c r="N264" s="73"/>
      <c r="O264" s="73"/>
    </row>
    <row r="265" spans="1:15" s="76" customFormat="1" ht="26.4" x14ac:dyDescent="0.25">
      <c r="A265" s="72" t="s">
        <v>141</v>
      </c>
      <c r="B265" s="47" t="s">
        <v>216</v>
      </c>
      <c r="C265" s="72">
        <v>40</v>
      </c>
      <c r="D265" s="73">
        <v>0.28000000000000003</v>
      </c>
      <c r="E265" s="74">
        <v>0.04</v>
      </c>
      <c r="F265" s="73">
        <v>0.76</v>
      </c>
      <c r="G265" s="73">
        <v>4.4000000000000004</v>
      </c>
      <c r="H265" s="73">
        <v>1.2E-2</v>
      </c>
      <c r="I265" s="73">
        <v>2.8</v>
      </c>
      <c r="J265" s="75"/>
      <c r="K265" s="73">
        <v>0.04</v>
      </c>
      <c r="L265" s="73">
        <v>6.8</v>
      </c>
      <c r="M265" s="73">
        <v>12</v>
      </c>
      <c r="N265" s="73">
        <v>5.6</v>
      </c>
      <c r="O265" s="73">
        <v>0.2</v>
      </c>
    </row>
    <row r="266" spans="1:15" s="76" customFormat="1" ht="13.2" x14ac:dyDescent="0.25">
      <c r="A266" s="72" t="s">
        <v>217</v>
      </c>
      <c r="B266" s="47" t="s">
        <v>126</v>
      </c>
      <c r="C266" s="72">
        <v>250</v>
      </c>
      <c r="D266" s="73">
        <v>18.155999999999999</v>
      </c>
      <c r="E266" s="74">
        <v>16.425000000000001</v>
      </c>
      <c r="F266" s="73">
        <v>49.441000000000003</v>
      </c>
      <c r="G266" s="73">
        <v>420.46300000000002</v>
      </c>
      <c r="H266" s="73">
        <v>0.13200000000000001</v>
      </c>
      <c r="I266" s="73">
        <v>0.32</v>
      </c>
      <c r="J266" s="75">
        <v>120</v>
      </c>
      <c r="K266" s="73">
        <v>1.32</v>
      </c>
      <c r="L266" s="73">
        <v>417.92399999999998</v>
      </c>
      <c r="M266" s="73">
        <v>319.60000000000002</v>
      </c>
      <c r="N266" s="73">
        <v>29.376000000000001</v>
      </c>
      <c r="O266" s="73">
        <v>1.5569999999999999</v>
      </c>
    </row>
    <row r="267" spans="1:15" s="76" customFormat="1" ht="13.2" x14ac:dyDescent="0.25">
      <c r="A267" s="72" t="s">
        <v>165</v>
      </c>
      <c r="B267" s="47" t="s">
        <v>73</v>
      </c>
      <c r="C267" s="72">
        <v>207</v>
      </c>
      <c r="D267" s="73">
        <v>6.3E-2</v>
      </c>
      <c r="E267" s="74">
        <v>7.0000000000000001E-3</v>
      </c>
      <c r="F267" s="73">
        <v>10.193</v>
      </c>
      <c r="G267" s="73">
        <v>42.292000000000002</v>
      </c>
      <c r="H267" s="73">
        <v>4.0000000000000001E-3</v>
      </c>
      <c r="I267" s="73">
        <v>2.9</v>
      </c>
      <c r="J267" s="75"/>
      <c r="K267" s="73">
        <v>1.4E-2</v>
      </c>
      <c r="L267" s="73">
        <v>7.75</v>
      </c>
      <c r="M267" s="73">
        <v>9.7799999999999994</v>
      </c>
      <c r="N267" s="73">
        <v>5.24</v>
      </c>
      <c r="O267" s="73">
        <v>0.89200000000000002</v>
      </c>
    </row>
    <row r="268" spans="1:15" s="76" customFormat="1" ht="13.2" x14ac:dyDescent="0.25">
      <c r="A268" s="72"/>
      <c r="B268" s="47" t="s">
        <v>214</v>
      </c>
      <c r="C268" s="72">
        <v>45</v>
      </c>
      <c r="D268" s="73">
        <v>3.375</v>
      </c>
      <c r="E268" s="74">
        <v>1.3049999999999999</v>
      </c>
      <c r="F268" s="73">
        <v>23.13</v>
      </c>
      <c r="G268" s="73">
        <v>117.765</v>
      </c>
      <c r="H268" s="73">
        <v>0.05</v>
      </c>
      <c r="I268" s="73"/>
      <c r="J268" s="75"/>
      <c r="K268" s="73">
        <v>0.76500000000000001</v>
      </c>
      <c r="L268" s="73">
        <v>8.5500000000000007</v>
      </c>
      <c r="M268" s="73">
        <v>29.25</v>
      </c>
      <c r="N268" s="73">
        <v>5.85</v>
      </c>
      <c r="O268" s="73">
        <v>0.54</v>
      </c>
    </row>
    <row r="269" spans="1:15" s="77" customFormat="1" ht="13.2" x14ac:dyDescent="0.25">
      <c r="A269" s="72"/>
      <c r="B269" s="47" t="s">
        <v>197</v>
      </c>
      <c r="C269" s="72">
        <v>150</v>
      </c>
      <c r="D269" s="73">
        <v>0.6</v>
      </c>
      <c r="E269" s="74">
        <v>0.6</v>
      </c>
      <c r="F269" s="73">
        <v>14.7</v>
      </c>
      <c r="G269" s="73">
        <v>70.5</v>
      </c>
      <c r="H269" s="73">
        <v>4.4999999999999998E-2</v>
      </c>
      <c r="I269" s="73">
        <v>15</v>
      </c>
      <c r="J269" s="75">
        <v>7.5</v>
      </c>
      <c r="K269" s="73">
        <v>0.3</v>
      </c>
      <c r="L269" s="73">
        <v>24</v>
      </c>
      <c r="M269" s="73">
        <v>16.5</v>
      </c>
      <c r="N269" s="73">
        <v>13.5</v>
      </c>
      <c r="O269" s="73">
        <v>3.3</v>
      </c>
    </row>
    <row r="270" spans="1:15" s="78" customFormat="1" ht="13.2" x14ac:dyDescent="0.25">
      <c r="A270" s="72" t="s">
        <v>21</v>
      </c>
      <c r="B270" s="47"/>
      <c r="C270" s="72">
        <f>SUM(C265:C269)</f>
        <v>692</v>
      </c>
      <c r="D270" s="73">
        <v>22.474</v>
      </c>
      <c r="E270" s="74">
        <v>18.376999999999999</v>
      </c>
      <c r="F270" s="73">
        <v>98.224000000000004</v>
      </c>
      <c r="G270" s="73">
        <v>655.42</v>
      </c>
      <c r="H270" s="73">
        <v>0.24199999999999999</v>
      </c>
      <c r="I270" s="73">
        <v>21.02</v>
      </c>
      <c r="J270" s="75">
        <v>127.5</v>
      </c>
      <c r="K270" s="73">
        <v>2.4390000000000001</v>
      </c>
      <c r="L270" s="73">
        <v>465.024</v>
      </c>
      <c r="M270" s="73">
        <v>387.13</v>
      </c>
      <c r="N270" s="73">
        <v>59.566000000000003</v>
      </c>
      <c r="O270" s="73">
        <v>6.4889999999999999</v>
      </c>
    </row>
    <row r="271" spans="1:15" s="76" customFormat="1" ht="13.2" x14ac:dyDescent="0.25">
      <c r="A271" s="72" t="s">
        <v>7</v>
      </c>
      <c r="B271" s="47"/>
      <c r="C271" s="72"/>
      <c r="D271" s="73"/>
      <c r="E271" s="74"/>
      <c r="F271" s="73"/>
      <c r="G271" s="73"/>
      <c r="H271" s="73"/>
      <c r="I271" s="73"/>
      <c r="J271" s="75"/>
      <c r="K271" s="73"/>
      <c r="L271" s="73"/>
      <c r="M271" s="73"/>
      <c r="N271" s="73"/>
      <c r="O271" s="73"/>
    </row>
    <row r="272" spans="1:15" s="76" customFormat="1" ht="13.2" x14ac:dyDescent="0.25">
      <c r="A272" s="72" t="s">
        <v>166</v>
      </c>
      <c r="B272" s="47" t="s">
        <v>84</v>
      </c>
      <c r="C272" s="72">
        <v>100</v>
      </c>
      <c r="D272" s="73">
        <v>1.272</v>
      </c>
      <c r="E272" s="74">
        <v>7.1550000000000002</v>
      </c>
      <c r="F272" s="73">
        <v>6.758</v>
      </c>
      <c r="G272" s="73">
        <v>97.537000000000006</v>
      </c>
      <c r="H272" s="73">
        <v>4.5999999999999999E-2</v>
      </c>
      <c r="I272" s="73">
        <v>12.6</v>
      </c>
      <c r="J272" s="75">
        <v>241.6</v>
      </c>
      <c r="K272" s="73">
        <v>3.1970000000000001</v>
      </c>
      <c r="L272" s="73">
        <v>33.35</v>
      </c>
      <c r="M272" s="73">
        <v>37.53</v>
      </c>
      <c r="N272" s="73">
        <v>20.100000000000001</v>
      </c>
      <c r="O272" s="73">
        <v>0.83399999999999996</v>
      </c>
    </row>
    <row r="273" spans="1:15" s="76" customFormat="1" ht="39.6" x14ac:dyDescent="0.25">
      <c r="A273" s="72" t="s">
        <v>167</v>
      </c>
      <c r="B273" s="47" t="s">
        <v>260</v>
      </c>
      <c r="C273" s="72">
        <v>250</v>
      </c>
      <c r="D273" s="73">
        <v>2.89</v>
      </c>
      <c r="E273" s="73">
        <v>6.7759999999999998</v>
      </c>
      <c r="F273" s="73">
        <v>11.192</v>
      </c>
      <c r="G273" s="73">
        <v>117.846</v>
      </c>
      <c r="H273" s="73">
        <v>8.7999999999999995E-2</v>
      </c>
      <c r="I273" s="73">
        <v>20.539000000000001</v>
      </c>
      <c r="J273" s="73">
        <v>233.32</v>
      </c>
      <c r="K273" s="73">
        <v>2.3860000000000001</v>
      </c>
      <c r="L273" s="73">
        <v>41.287999999999997</v>
      </c>
      <c r="M273" s="73">
        <v>64.227000000000004</v>
      </c>
      <c r="N273" s="73">
        <v>22.783999999999999</v>
      </c>
      <c r="O273" s="73">
        <v>0.90700000000000003</v>
      </c>
    </row>
    <row r="274" spans="1:15" s="76" customFormat="1" ht="39.6" x14ac:dyDescent="0.25">
      <c r="A274" s="47" t="s">
        <v>207</v>
      </c>
      <c r="B274" s="47" t="s">
        <v>223</v>
      </c>
      <c r="C274" s="72">
        <v>110</v>
      </c>
      <c r="D274" s="73">
        <v>15.988999999999999</v>
      </c>
      <c r="E274" s="74">
        <v>13.119</v>
      </c>
      <c r="F274" s="73">
        <v>16.431000000000001</v>
      </c>
      <c r="G274" s="73">
        <v>248.72899999999998</v>
      </c>
      <c r="H274" s="73">
        <v>0.182</v>
      </c>
      <c r="I274" s="73">
        <v>12.11</v>
      </c>
      <c r="J274" s="75">
        <v>2569.5</v>
      </c>
      <c r="K274" s="73">
        <v>2.2230000000000003</v>
      </c>
      <c r="L274" s="73">
        <v>22.36</v>
      </c>
      <c r="M274" s="73">
        <v>205.20500000000001</v>
      </c>
      <c r="N274" s="73">
        <v>25.605</v>
      </c>
      <c r="O274" s="73">
        <v>3.85</v>
      </c>
    </row>
    <row r="275" spans="1:15" s="76" customFormat="1" ht="13.2" x14ac:dyDescent="0.25">
      <c r="A275" s="72" t="s">
        <v>143</v>
      </c>
      <c r="B275" s="47" t="s">
        <v>90</v>
      </c>
      <c r="C275" s="72">
        <v>180</v>
      </c>
      <c r="D275" s="73">
        <v>4.5819999999999999</v>
      </c>
      <c r="E275" s="74">
        <v>3.55</v>
      </c>
      <c r="F275" s="73">
        <v>48.152000000000001</v>
      </c>
      <c r="G275" s="73">
        <v>242.886</v>
      </c>
      <c r="H275" s="73">
        <v>5.1999999999999998E-2</v>
      </c>
      <c r="I275" s="73"/>
      <c r="J275" s="75">
        <v>16</v>
      </c>
      <c r="K275" s="73">
        <v>0.3</v>
      </c>
      <c r="L275" s="73">
        <v>6.8220000000000001</v>
      </c>
      <c r="M275" s="73">
        <v>98.834999999999994</v>
      </c>
      <c r="N275" s="73">
        <v>32.54</v>
      </c>
      <c r="O275" s="73">
        <v>0.66300000000000003</v>
      </c>
    </row>
    <row r="276" spans="1:15" s="76" customFormat="1" ht="26.4" x14ac:dyDescent="0.25">
      <c r="A276" s="72" t="s">
        <v>140</v>
      </c>
      <c r="B276" s="47" t="s">
        <v>86</v>
      </c>
      <c r="C276" s="72">
        <v>200</v>
      </c>
      <c r="D276" s="73">
        <v>0.78</v>
      </c>
      <c r="E276" s="74">
        <v>0.06</v>
      </c>
      <c r="F276" s="73">
        <v>20.12</v>
      </c>
      <c r="G276" s="73">
        <v>85.3</v>
      </c>
      <c r="H276" s="73">
        <v>0.02</v>
      </c>
      <c r="I276" s="73">
        <v>0.8</v>
      </c>
      <c r="J276" s="75"/>
      <c r="K276" s="73">
        <v>1.1000000000000001</v>
      </c>
      <c r="L276" s="73">
        <v>32</v>
      </c>
      <c r="M276" s="73">
        <v>29.2</v>
      </c>
      <c r="N276" s="73">
        <v>21</v>
      </c>
      <c r="O276" s="73">
        <v>0.67</v>
      </c>
    </row>
    <row r="277" spans="1:15" s="76" customFormat="1" ht="13.2" x14ac:dyDescent="0.25">
      <c r="A277" s="72"/>
      <c r="B277" s="47" t="s">
        <v>6</v>
      </c>
      <c r="C277" s="72">
        <v>40</v>
      </c>
      <c r="D277" s="73">
        <v>3.16</v>
      </c>
      <c r="E277" s="74">
        <v>0.4</v>
      </c>
      <c r="F277" s="73">
        <v>19.32</v>
      </c>
      <c r="G277" s="73">
        <v>94</v>
      </c>
      <c r="H277" s="73">
        <v>6.4000000000000001E-2</v>
      </c>
      <c r="I277" s="73"/>
      <c r="J277" s="75"/>
      <c r="K277" s="73">
        <v>0.52</v>
      </c>
      <c r="L277" s="73">
        <v>9.1999999999999993</v>
      </c>
      <c r="M277" s="73">
        <v>34.799999999999997</v>
      </c>
      <c r="N277" s="73">
        <v>13.2</v>
      </c>
      <c r="O277" s="73">
        <v>0.8</v>
      </c>
    </row>
    <row r="278" spans="1:15" s="77" customFormat="1" ht="13.2" x14ac:dyDescent="0.25">
      <c r="A278" s="72"/>
      <c r="B278" s="47" t="s">
        <v>52</v>
      </c>
      <c r="C278" s="72">
        <v>50</v>
      </c>
      <c r="D278" s="73">
        <v>3.3</v>
      </c>
      <c r="E278" s="74">
        <v>0.6</v>
      </c>
      <c r="F278" s="73">
        <v>19.82</v>
      </c>
      <c r="G278" s="73">
        <v>99</v>
      </c>
      <c r="H278" s="73">
        <v>8.5000000000000006E-2</v>
      </c>
      <c r="I278" s="73"/>
      <c r="J278" s="75"/>
      <c r="K278" s="73">
        <v>0.5</v>
      </c>
      <c r="L278" s="73">
        <v>14.5</v>
      </c>
      <c r="M278" s="73">
        <v>75</v>
      </c>
      <c r="N278" s="73">
        <v>23.5</v>
      </c>
      <c r="O278" s="73">
        <v>1.95</v>
      </c>
    </row>
    <row r="279" spans="1:15" s="78" customFormat="1" ht="13.2" x14ac:dyDescent="0.25">
      <c r="A279" s="72" t="s">
        <v>20</v>
      </c>
      <c r="B279" s="47"/>
      <c r="C279" s="72">
        <f>SUM(C272:C278)</f>
        <v>930</v>
      </c>
      <c r="D279" s="73">
        <f>SUM(D272:D278)</f>
        <v>31.973000000000003</v>
      </c>
      <c r="E279" s="73">
        <f t="shared" ref="E279:O279" si="24">SUM(E272:E278)</f>
        <v>31.66</v>
      </c>
      <c r="F279" s="73">
        <f t="shared" si="24"/>
        <v>141.79300000000001</v>
      </c>
      <c r="G279" s="73">
        <f t="shared" si="24"/>
        <v>985.29799999999989</v>
      </c>
      <c r="H279" s="73">
        <f t="shared" si="24"/>
        <v>0.53700000000000003</v>
      </c>
      <c r="I279" s="73">
        <f t="shared" si="24"/>
        <v>46.048999999999999</v>
      </c>
      <c r="J279" s="73">
        <f t="shared" si="24"/>
        <v>3060.42</v>
      </c>
      <c r="K279" s="73">
        <f t="shared" si="24"/>
        <v>10.226000000000001</v>
      </c>
      <c r="L279" s="73">
        <f t="shared" si="24"/>
        <v>159.51999999999998</v>
      </c>
      <c r="M279" s="73">
        <f t="shared" si="24"/>
        <v>544.79700000000003</v>
      </c>
      <c r="N279" s="73">
        <f t="shared" si="24"/>
        <v>158.72899999999998</v>
      </c>
      <c r="O279" s="73">
        <f t="shared" si="24"/>
        <v>9.6739999999999995</v>
      </c>
    </row>
    <row r="280" spans="1:15" s="76" customFormat="1" ht="13.2" x14ac:dyDescent="0.25">
      <c r="A280" s="72" t="s">
        <v>87</v>
      </c>
      <c r="B280" s="47"/>
      <c r="C280" s="72"/>
      <c r="D280" s="73"/>
      <c r="E280" s="74"/>
      <c r="F280" s="73"/>
      <c r="G280" s="73"/>
      <c r="H280" s="73"/>
      <c r="I280" s="73"/>
      <c r="J280" s="75"/>
      <c r="K280" s="73"/>
      <c r="L280" s="73"/>
      <c r="M280" s="73"/>
      <c r="N280" s="73"/>
      <c r="O280" s="73"/>
    </row>
    <row r="281" spans="1:15" s="76" customFormat="1" ht="13.2" x14ac:dyDescent="0.25">
      <c r="A281" s="72"/>
      <c r="B281" s="47" t="s">
        <v>75</v>
      </c>
      <c r="C281" s="72">
        <v>15</v>
      </c>
      <c r="D281" s="73">
        <v>0.12</v>
      </c>
      <c r="E281" s="74">
        <v>1.4999999999999999E-2</v>
      </c>
      <c r="F281" s="73">
        <v>11.97</v>
      </c>
      <c r="G281" s="73">
        <v>48.9</v>
      </c>
      <c r="H281" s="73"/>
      <c r="I281" s="73"/>
      <c r="J281" s="75"/>
      <c r="K281" s="73"/>
      <c r="L281" s="73">
        <v>3.75</v>
      </c>
      <c r="M281" s="73">
        <v>1.8</v>
      </c>
      <c r="N281" s="73">
        <v>0.9</v>
      </c>
      <c r="O281" s="73">
        <v>0.21</v>
      </c>
    </row>
    <row r="282" spans="1:15" s="76" customFormat="1" ht="13.2" x14ac:dyDescent="0.25">
      <c r="A282" s="72"/>
      <c r="B282" s="47" t="s">
        <v>265</v>
      </c>
      <c r="C282" s="72">
        <v>200</v>
      </c>
      <c r="D282" s="73">
        <v>8.1999999999999993</v>
      </c>
      <c r="E282" s="74">
        <v>3</v>
      </c>
      <c r="F282" s="73">
        <v>11.8</v>
      </c>
      <c r="G282" s="73">
        <v>114</v>
      </c>
      <c r="H282" s="73"/>
      <c r="I282" s="73">
        <v>1.2</v>
      </c>
      <c r="J282" s="75">
        <v>20</v>
      </c>
      <c r="K282" s="73"/>
      <c r="L282" s="73">
        <v>248</v>
      </c>
      <c r="M282" s="73">
        <v>190</v>
      </c>
      <c r="N282" s="73">
        <v>30</v>
      </c>
      <c r="O282" s="73">
        <v>0.2</v>
      </c>
    </row>
    <row r="283" spans="1:15" s="77" customFormat="1" ht="13.2" x14ac:dyDescent="0.25">
      <c r="A283" s="72"/>
      <c r="B283" s="47" t="s">
        <v>193</v>
      </c>
      <c r="C283" s="72">
        <v>235</v>
      </c>
      <c r="D283" s="73">
        <v>0.94</v>
      </c>
      <c r="E283" s="74">
        <v>0.94</v>
      </c>
      <c r="F283" s="73">
        <v>23.03</v>
      </c>
      <c r="G283" s="73">
        <v>110.45</v>
      </c>
      <c r="H283" s="73">
        <v>7.0999999999999994E-2</v>
      </c>
      <c r="I283" s="73">
        <v>23.5</v>
      </c>
      <c r="J283" s="75">
        <v>11.75</v>
      </c>
      <c r="K283" s="73">
        <v>0.47</v>
      </c>
      <c r="L283" s="73">
        <v>37.6</v>
      </c>
      <c r="M283" s="73">
        <v>25.85</v>
      </c>
      <c r="N283" s="73">
        <v>21.15</v>
      </c>
      <c r="O283" s="73">
        <v>5.17</v>
      </c>
    </row>
    <row r="284" spans="1:15" s="79" customFormat="1" ht="13.2" x14ac:dyDescent="0.25">
      <c r="A284" s="72" t="s">
        <v>88</v>
      </c>
      <c r="B284" s="47"/>
      <c r="C284" s="72">
        <f>SUM(C281:C283)</f>
        <v>450</v>
      </c>
      <c r="D284" s="73">
        <v>9.26</v>
      </c>
      <c r="E284" s="74">
        <v>3.9550000000000001</v>
      </c>
      <c r="F284" s="73">
        <v>46.8</v>
      </c>
      <c r="G284" s="73">
        <v>273.35000000000002</v>
      </c>
      <c r="H284" s="73">
        <v>7.0999999999999994E-2</v>
      </c>
      <c r="I284" s="73">
        <v>24.7</v>
      </c>
      <c r="J284" s="75">
        <v>31.75</v>
      </c>
      <c r="K284" s="73">
        <v>0.47</v>
      </c>
      <c r="L284" s="73">
        <v>289.35000000000002</v>
      </c>
      <c r="M284" s="73">
        <v>217.65</v>
      </c>
      <c r="N284" s="73">
        <v>52.05</v>
      </c>
      <c r="O284" s="73">
        <v>5.58</v>
      </c>
    </row>
    <row r="285" spans="1:15" s="79" customFormat="1" ht="13.2" x14ac:dyDescent="0.25">
      <c r="A285" s="72" t="s">
        <v>127</v>
      </c>
      <c r="B285" s="47"/>
      <c r="C285" s="72"/>
      <c r="D285" s="73">
        <f>D284+D279+D270</f>
        <v>63.707000000000008</v>
      </c>
      <c r="E285" s="73">
        <f t="shared" ref="E285:O285" si="25">E284+E279+E270</f>
        <v>53.992000000000004</v>
      </c>
      <c r="F285" s="73">
        <f t="shared" si="25"/>
        <v>286.81700000000001</v>
      </c>
      <c r="G285" s="73">
        <f t="shared" si="25"/>
        <v>1914.0679999999998</v>
      </c>
      <c r="H285" s="73">
        <f t="shared" si="25"/>
        <v>0.85</v>
      </c>
      <c r="I285" s="73">
        <f t="shared" si="25"/>
        <v>91.768999999999991</v>
      </c>
      <c r="J285" s="73">
        <f t="shared" si="25"/>
        <v>3219.67</v>
      </c>
      <c r="K285" s="73">
        <f t="shared" si="25"/>
        <v>13.135000000000002</v>
      </c>
      <c r="L285" s="73">
        <f t="shared" si="25"/>
        <v>913.89400000000001</v>
      </c>
      <c r="M285" s="73">
        <f t="shared" si="25"/>
        <v>1149.577</v>
      </c>
      <c r="N285" s="73">
        <f t="shared" si="25"/>
        <v>270.34500000000003</v>
      </c>
      <c r="O285" s="73">
        <f t="shared" si="25"/>
        <v>21.742999999999999</v>
      </c>
    </row>
    <row r="286" spans="1:15" s="79" customFormat="1" ht="13.2" x14ac:dyDescent="0.25">
      <c r="A286" s="72" t="s">
        <v>44</v>
      </c>
      <c r="B286" s="47"/>
      <c r="C286" s="72"/>
      <c r="D286" s="73">
        <f>D285+D262+D240+D218+D195+D172+D148+D126+D102+D76+D52+D30</f>
        <v>921.58500000000004</v>
      </c>
      <c r="E286" s="73">
        <f t="shared" ref="E286:O286" si="26">E285+E262+E240+E218+E195+E172+E148+E126+E102+E76+E52+E30</f>
        <v>671.90800000000002</v>
      </c>
      <c r="F286" s="73">
        <f t="shared" si="26"/>
        <v>3088.8520000000003</v>
      </c>
      <c r="G286" s="73">
        <f t="shared" si="26"/>
        <v>22383.511999999999</v>
      </c>
      <c r="H286" s="73">
        <f t="shared" si="26"/>
        <v>12.117999999999997</v>
      </c>
      <c r="I286" s="73">
        <f t="shared" si="26"/>
        <v>1606.0439999999996</v>
      </c>
      <c r="J286" s="73">
        <f t="shared" si="26"/>
        <v>29452.652999999998</v>
      </c>
      <c r="K286" s="73">
        <f t="shared" si="26"/>
        <v>151.07300000000001</v>
      </c>
      <c r="L286" s="73">
        <f t="shared" si="26"/>
        <v>9711.0030000000006</v>
      </c>
      <c r="M286" s="73">
        <f t="shared" si="26"/>
        <v>14801.887000000002</v>
      </c>
      <c r="N286" s="73">
        <f t="shared" si="26"/>
        <v>3691.817</v>
      </c>
      <c r="O286" s="73">
        <f t="shared" si="26"/>
        <v>230.76100000000002</v>
      </c>
    </row>
    <row r="287" spans="1:15" x14ac:dyDescent="0.2">
      <c r="D287" s="91"/>
    </row>
    <row r="288" spans="1:15" x14ac:dyDescent="0.2">
      <c r="B288" s="86" t="s">
        <v>252</v>
      </c>
      <c r="D288" s="85"/>
      <c r="E288" s="92"/>
      <c r="F288" s="85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1:17" ht="14.4" x14ac:dyDescent="0.2">
      <c r="A289" s="93" t="s">
        <v>250</v>
      </c>
      <c r="B289" s="95" t="s">
        <v>253</v>
      </c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1:17" x14ac:dyDescent="0.2">
      <c r="A290" s="93" t="s">
        <v>251</v>
      </c>
      <c r="B290" s="86" t="s">
        <v>254</v>
      </c>
      <c r="D290" s="94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</row>
    <row r="291" spans="1:17" x14ac:dyDescent="0.2">
      <c r="D291" s="91"/>
    </row>
    <row r="292" spans="1:17" x14ac:dyDescent="0.2">
      <c r="D292" s="91"/>
    </row>
    <row r="293" spans="1:17" x14ac:dyDescent="0.2">
      <c r="D293" s="91"/>
    </row>
    <row r="294" spans="1:17" x14ac:dyDescent="0.2">
      <c r="D294" s="91"/>
    </row>
    <row r="295" spans="1:17" x14ac:dyDescent="0.2">
      <c r="D295" s="91"/>
    </row>
    <row r="296" spans="1:17" x14ac:dyDescent="0.2">
      <c r="D296" s="91"/>
    </row>
    <row r="297" spans="1:17" x14ac:dyDescent="0.2">
      <c r="D297" s="91"/>
    </row>
    <row r="298" spans="1:17" x14ac:dyDescent="0.2">
      <c r="D298" s="91"/>
    </row>
    <row r="299" spans="1:17" s="86" customFormat="1" x14ac:dyDescent="0.2">
      <c r="B299" s="84"/>
      <c r="C299" s="85"/>
      <c r="D299" s="91"/>
      <c r="J299" s="90"/>
      <c r="P299" s="82"/>
      <c r="Q299" s="82"/>
    </row>
  </sheetData>
  <mergeCells count="11">
    <mergeCell ref="B289:O289"/>
    <mergeCell ref="A1:O1"/>
    <mergeCell ref="H4:K4"/>
    <mergeCell ref="L4:O4"/>
    <mergeCell ref="A7:O7"/>
    <mergeCell ref="A6:G6"/>
    <mergeCell ref="A4:A5"/>
    <mergeCell ref="B4:B5"/>
    <mergeCell ref="C4:C5"/>
    <mergeCell ref="D4:F4"/>
    <mergeCell ref="G4:G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9"/>
  <sheetViews>
    <sheetView topLeftCell="B1" workbookViewId="0">
      <selection activeCell="C14" sqref="C14:N14"/>
    </sheetView>
  </sheetViews>
  <sheetFormatPr defaultRowHeight="14.4" x14ac:dyDescent="0.3"/>
  <cols>
    <col min="1" max="1" width="29.5546875" customWidth="1"/>
    <col min="2" max="2" width="13.109375" style="1" customWidth="1"/>
  </cols>
  <sheetData>
    <row r="1" spans="1:15" x14ac:dyDescent="0.3">
      <c r="A1" s="108" t="s">
        <v>240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3">
      <c r="A2" s="48" t="s">
        <v>237</v>
      </c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3">
      <c r="A3" s="48" t="s">
        <v>238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52.8" x14ac:dyDescent="0.3">
      <c r="A4" s="49" t="s">
        <v>239</v>
      </c>
      <c r="B4" s="50" t="s">
        <v>0</v>
      </c>
      <c r="C4" s="109" t="s">
        <v>1</v>
      </c>
      <c r="D4" s="109"/>
      <c r="E4" s="109"/>
      <c r="F4" s="51" t="s">
        <v>41</v>
      </c>
      <c r="G4" s="109" t="s">
        <v>9</v>
      </c>
      <c r="H4" s="109"/>
      <c r="I4" s="109"/>
      <c r="J4" s="109"/>
      <c r="K4" s="109" t="s">
        <v>10</v>
      </c>
      <c r="L4" s="109"/>
      <c r="M4" s="109"/>
      <c r="N4" s="109"/>
      <c r="O4" s="1"/>
    </row>
    <row r="5" spans="1:15" s="1" customFormat="1" x14ac:dyDescent="0.3">
      <c r="A5" s="53" t="s">
        <v>54</v>
      </c>
      <c r="B5" s="56"/>
      <c r="C5" s="57">
        <f>'Расчет ХЭХ'!D311</f>
        <v>377.70499999999998</v>
      </c>
      <c r="D5" s="57">
        <f>'Расчет ХЭХ'!E311</f>
        <v>270.78799999999995</v>
      </c>
      <c r="E5" s="57">
        <f>'Расчет ХЭХ'!F311</f>
        <v>1051.6899999999998</v>
      </c>
      <c r="F5" s="57">
        <f>'Расчет ХЭХ'!G311</f>
        <v>8207.2630000000008</v>
      </c>
      <c r="G5" s="57">
        <f>'Расчет ХЭХ'!H311</f>
        <v>3.5789999999999997</v>
      </c>
      <c r="H5" s="57">
        <f>'Расчет ХЭХ'!I311</f>
        <v>358.18599999999998</v>
      </c>
      <c r="I5" s="57">
        <f>'Расчет ХЭХ'!J311</f>
        <v>2844.53</v>
      </c>
      <c r="J5" s="57">
        <f>'Расчет ХЭХ'!K311</f>
        <v>33.226999999999997</v>
      </c>
      <c r="K5" s="57">
        <f>'Расчет ХЭХ'!L311</f>
        <v>4011.8079999999995</v>
      </c>
      <c r="L5" s="57">
        <f>'Расчет ХЭХ'!M311</f>
        <v>5560.2420000000002</v>
      </c>
      <c r="M5" s="57">
        <f>'Расчет ХЭХ'!N311</f>
        <v>979.6149999999999</v>
      </c>
      <c r="N5" s="57">
        <f>'Расчет ХЭХ'!O311</f>
        <v>68.642999999999986</v>
      </c>
    </row>
    <row r="6" spans="1:15" x14ac:dyDescent="0.3">
      <c r="A6" s="54" t="s">
        <v>55</v>
      </c>
      <c r="B6" s="58">
        <v>606</v>
      </c>
      <c r="C6" s="65">
        <v>31.475416666666664</v>
      </c>
      <c r="D6" s="65">
        <v>22.565666666666662</v>
      </c>
      <c r="E6" s="65">
        <v>87.640833333333319</v>
      </c>
      <c r="F6" s="65">
        <v>683.93858333333344</v>
      </c>
      <c r="G6" s="65">
        <v>0.29833333333333328</v>
      </c>
      <c r="H6" s="57">
        <v>29.848833333333332</v>
      </c>
      <c r="I6" s="57">
        <v>237.04416666666668</v>
      </c>
      <c r="J6" s="57">
        <v>2.7689166666666662</v>
      </c>
      <c r="K6" s="57">
        <v>334.31733333333329</v>
      </c>
      <c r="L6" s="57">
        <v>463.3535</v>
      </c>
      <c r="M6" s="57">
        <v>81.634583333333325</v>
      </c>
      <c r="N6" s="57">
        <v>5.7202499999999992</v>
      </c>
    </row>
    <row r="7" spans="1:15" x14ac:dyDescent="0.3">
      <c r="A7" s="54" t="s">
        <v>59</v>
      </c>
      <c r="B7" s="58"/>
      <c r="C7" s="66">
        <v>0.34972685185185198</v>
      </c>
      <c r="D7" s="66">
        <v>0.24527898550724633</v>
      </c>
      <c r="E7" s="66">
        <v>0.22882724107919927</v>
      </c>
      <c r="F7" s="66">
        <v>0.25144800857843141</v>
      </c>
      <c r="G7" s="66">
        <v>0.21309523809523806</v>
      </c>
      <c r="H7" s="63">
        <v>0.42641190476190471</v>
      </c>
      <c r="I7" s="63">
        <v>0.26338240740740743</v>
      </c>
      <c r="J7" s="63">
        <v>0.19777976190476187</v>
      </c>
      <c r="K7" s="63">
        <v>0.27859777777777772</v>
      </c>
      <c r="L7" s="63">
        <v>0.38612791666666668</v>
      </c>
      <c r="M7" s="63">
        <v>0.27211527777777778</v>
      </c>
      <c r="N7" s="63">
        <v>0.31779166666666664</v>
      </c>
    </row>
    <row r="8" spans="1:15" x14ac:dyDescent="0.3">
      <c r="A8" s="53" t="s">
        <v>61</v>
      </c>
      <c r="B8" s="58"/>
      <c r="C8" s="65">
        <f>'Расчет ХЭХ'!D316</f>
        <v>424.11</v>
      </c>
      <c r="D8" s="65">
        <f>'Расчет ХЭХ'!E316</f>
        <v>348.30999999999995</v>
      </c>
      <c r="E8" s="65">
        <f>'Расчет ХЭХ'!F316</f>
        <v>1501.1419999999998</v>
      </c>
      <c r="F8" s="65">
        <f>'Расчет ХЭХ'!G316</f>
        <v>10913.299000000001</v>
      </c>
      <c r="G8" s="65">
        <f>'Расчет ХЭХ'!H316</f>
        <v>7.3459999999999992</v>
      </c>
      <c r="H8" s="57">
        <f>'Расчет ХЭХ'!I316</f>
        <v>688.25799999999992</v>
      </c>
      <c r="I8" s="57">
        <f>'Расчет ХЭХ'!J316</f>
        <v>26266.623</v>
      </c>
      <c r="J8" s="57">
        <f>'Расчет ХЭХ'!K316</f>
        <v>112.206</v>
      </c>
      <c r="K8" s="57">
        <f>'Расчет ХЭХ'!L316</f>
        <v>2047.1950000000002</v>
      </c>
      <c r="L8" s="57">
        <f>'Расчет ХЭХ'!M316</f>
        <v>6515.3950000000004</v>
      </c>
      <c r="M8" s="57">
        <f>'Расчет ХЭХ'!N316</f>
        <v>2057.8519999999999</v>
      </c>
      <c r="N8" s="57">
        <f>'Расчет ХЭХ'!O316</f>
        <v>114.28300000000002</v>
      </c>
    </row>
    <row r="9" spans="1:15" x14ac:dyDescent="0.3">
      <c r="A9" s="54" t="s">
        <v>63</v>
      </c>
      <c r="B9" s="58">
        <v>900</v>
      </c>
      <c r="C9" s="65">
        <f>'Расчет ХЭХ'!D317</f>
        <v>35.342500000000001</v>
      </c>
      <c r="D9" s="65">
        <f>'Расчет ХЭХ'!E317</f>
        <v>29.025833333333328</v>
      </c>
      <c r="E9" s="65">
        <f>'Расчет ХЭХ'!F317</f>
        <v>125.09516666666666</v>
      </c>
      <c r="F9" s="65">
        <f>'Расчет ХЭХ'!G317</f>
        <v>909.44158333333337</v>
      </c>
      <c r="G9" s="65">
        <f>'Расчет ХЭХ'!H317</f>
        <v>0.61216666666666664</v>
      </c>
      <c r="H9" s="57">
        <f>'Расчет ХЭХ'!I317</f>
        <v>57.354833333333325</v>
      </c>
      <c r="I9" s="57">
        <f>'Расчет ХЭХ'!J317</f>
        <v>2188.8852499999998</v>
      </c>
      <c r="J9" s="57">
        <f>'Расчет ХЭХ'!K317</f>
        <v>9.3505000000000003</v>
      </c>
      <c r="K9" s="57">
        <f>'Расчет ХЭХ'!L317</f>
        <v>170.59958333333336</v>
      </c>
      <c r="L9" s="57">
        <f>'Расчет ХЭХ'!M317</f>
        <v>542.94958333333341</v>
      </c>
      <c r="M9" s="57">
        <f>'Расчет ХЭХ'!N317</f>
        <v>171.48766666666666</v>
      </c>
      <c r="N9" s="57">
        <f>'Расчет ХЭХ'!O317</f>
        <v>9.5235833333333346</v>
      </c>
    </row>
    <row r="10" spans="1:15" x14ac:dyDescent="0.3">
      <c r="A10" s="54" t="s">
        <v>59</v>
      </c>
      <c r="B10" s="58"/>
      <c r="C10" s="66">
        <f>C9/C18</f>
        <v>0.39269444444444446</v>
      </c>
      <c r="D10" s="66">
        <f t="shared" ref="D10:N10" si="0">D9/D18</f>
        <v>0.31549818840579702</v>
      </c>
      <c r="E10" s="66">
        <f t="shared" si="0"/>
        <v>0.32661923411662314</v>
      </c>
      <c r="F10" s="66">
        <f t="shared" si="0"/>
        <v>0.33435352328431373</v>
      </c>
      <c r="G10" s="66">
        <f t="shared" si="0"/>
        <v>0.43726190476190474</v>
      </c>
      <c r="H10" s="63">
        <f t="shared" si="0"/>
        <v>0.81935476190476175</v>
      </c>
      <c r="I10" s="63">
        <f t="shared" si="0"/>
        <v>2.4320947222222222</v>
      </c>
      <c r="J10" s="63">
        <f t="shared" si="0"/>
        <v>0.66789285714285718</v>
      </c>
      <c r="K10" s="63">
        <f t="shared" si="0"/>
        <v>0.14216631944444447</v>
      </c>
      <c r="L10" s="63">
        <f t="shared" si="0"/>
        <v>0.45245798611111115</v>
      </c>
      <c r="M10" s="63">
        <f t="shared" si="0"/>
        <v>0.5716255555555555</v>
      </c>
      <c r="N10" s="63">
        <f t="shared" si="0"/>
        <v>0.52908796296296301</v>
      </c>
    </row>
    <row r="11" spans="1:15" x14ac:dyDescent="0.3">
      <c r="A11" s="53" t="s">
        <v>128</v>
      </c>
      <c r="B11" s="58"/>
      <c r="C11" s="65">
        <v>119.77000000000001</v>
      </c>
      <c r="D11" s="65">
        <v>52.81</v>
      </c>
      <c r="E11" s="65">
        <v>536.02</v>
      </c>
      <c r="F11" s="65">
        <v>3262.9500000000003</v>
      </c>
      <c r="G11" s="65">
        <v>1.1919999999999997</v>
      </c>
      <c r="H11" s="57">
        <v>559.6</v>
      </c>
      <c r="I11" s="57">
        <v>341.5</v>
      </c>
      <c r="J11" s="57">
        <v>5.6399999999999979</v>
      </c>
      <c r="K11" s="57">
        <v>3651.9999999999995</v>
      </c>
      <c r="L11" s="57">
        <v>2726.25</v>
      </c>
      <c r="M11" s="57">
        <v>654.34999999999991</v>
      </c>
      <c r="N11" s="57">
        <v>47.835000000000001</v>
      </c>
    </row>
    <row r="12" spans="1:15" x14ac:dyDescent="0.3">
      <c r="A12" s="54" t="s">
        <v>129</v>
      </c>
      <c r="B12" s="58">
        <v>450</v>
      </c>
      <c r="C12" s="65">
        <v>9.9808333333333348</v>
      </c>
      <c r="D12" s="65">
        <v>4.4008333333333338</v>
      </c>
      <c r="E12" s="65">
        <v>44.668333333333329</v>
      </c>
      <c r="F12" s="65">
        <v>271.91250000000002</v>
      </c>
      <c r="G12" s="65">
        <v>9.9333333333333315E-2</v>
      </c>
      <c r="H12" s="57">
        <v>46.633333333333333</v>
      </c>
      <c r="I12" s="57">
        <v>28.458333333333332</v>
      </c>
      <c r="J12" s="57">
        <v>0.46999999999999981</v>
      </c>
      <c r="K12" s="57">
        <v>304.33333333333331</v>
      </c>
      <c r="L12" s="57">
        <v>227.1875</v>
      </c>
      <c r="M12" s="57">
        <v>54.529166666666661</v>
      </c>
      <c r="N12" s="57">
        <v>3.9862500000000001</v>
      </c>
    </row>
    <row r="13" spans="1:15" x14ac:dyDescent="0.3">
      <c r="A13" s="54" t="s">
        <v>59</v>
      </c>
      <c r="B13" s="58"/>
      <c r="C13" s="66">
        <v>0.11089814814814816</v>
      </c>
      <c r="D13" s="66">
        <v>4.7835144927536238E-2</v>
      </c>
      <c r="E13" s="66">
        <v>0.11662750217580503</v>
      </c>
      <c r="F13" s="66">
        <v>9.9967830882352948E-2</v>
      </c>
      <c r="G13" s="66">
        <v>7.0952380952380947E-2</v>
      </c>
      <c r="H13" s="63">
        <v>0.66619047619047622</v>
      </c>
      <c r="I13" s="63">
        <v>3.1620370370370368E-2</v>
      </c>
      <c r="J13" s="63">
        <v>3.3571428571428558E-2</v>
      </c>
      <c r="K13" s="63">
        <v>0.25361111111111112</v>
      </c>
      <c r="L13" s="63">
        <v>0.18932291666666667</v>
      </c>
      <c r="M13" s="63">
        <v>0.18176388888888886</v>
      </c>
      <c r="N13" s="63">
        <v>0.22145833333333334</v>
      </c>
    </row>
    <row r="14" spans="1:15" x14ac:dyDescent="0.3">
      <c r="A14" s="53" t="s">
        <v>241</v>
      </c>
      <c r="B14" s="52"/>
      <c r="C14" s="65">
        <f>C5+C8+C11</f>
        <v>921.58500000000004</v>
      </c>
      <c r="D14" s="65">
        <f t="shared" ref="D14:N14" si="1">D5+D8+D11</f>
        <v>671.9079999999999</v>
      </c>
      <c r="E14" s="65">
        <f t="shared" si="1"/>
        <v>3088.8519999999994</v>
      </c>
      <c r="F14" s="65">
        <f t="shared" si="1"/>
        <v>22383.512000000002</v>
      </c>
      <c r="G14" s="65">
        <f t="shared" si="1"/>
        <v>12.116999999999999</v>
      </c>
      <c r="H14" s="65">
        <f t="shared" si="1"/>
        <v>1606.0439999999999</v>
      </c>
      <c r="I14" s="65">
        <f t="shared" si="1"/>
        <v>29452.652999999998</v>
      </c>
      <c r="J14" s="65">
        <f t="shared" si="1"/>
        <v>151.07299999999998</v>
      </c>
      <c r="K14" s="65">
        <f t="shared" si="1"/>
        <v>9711.0029999999988</v>
      </c>
      <c r="L14" s="65">
        <f t="shared" si="1"/>
        <v>14801.887000000001</v>
      </c>
      <c r="M14" s="65">
        <f t="shared" si="1"/>
        <v>3691.8169999999996</v>
      </c>
      <c r="N14" s="65">
        <f t="shared" si="1"/>
        <v>230.761</v>
      </c>
    </row>
    <row r="15" spans="1:15" x14ac:dyDescent="0.3">
      <c r="A15" s="54" t="s">
        <v>242</v>
      </c>
      <c r="B15" s="52"/>
      <c r="C15" s="67">
        <v>76.422916666666666</v>
      </c>
      <c r="D15" s="67">
        <v>55.678666666666665</v>
      </c>
      <c r="E15" s="67">
        <v>256.26175000000001</v>
      </c>
      <c r="F15" s="67">
        <v>1856.184</v>
      </c>
      <c r="G15" s="67">
        <v>0.99958333333333327</v>
      </c>
      <c r="H15" s="60">
        <v>132.48808333333332</v>
      </c>
      <c r="I15" s="60">
        <v>2439.6219166666665</v>
      </c>
      <c r="J15" s="60">
        <v>12.513166666666665</v>
      </c>
      <c r="K15" s="60">
        <v>805.77300000000002</v>
      </c>
      <c r="L15" s="60">
        <v>1226.8383333333334</v>
      </c>
      <c r="M15" s="60">
        <v>305.33266666666668</v>
      </c>
      <c r="N15" s="60">
        <v>19.131583333333335</v>
      </c>
    </row>
    <row r="16" spans="1:15" x14ac:dyDescent="0.3">
      <c r="A16" s="54" t="s">
        <v>5</v>
      </c>
      <c r="B16" s="52"/>
      <c r="C16" s="66">
        <v>0.16468823493073245</v>
      </c>
      <c r="D16" s="66">
        <v>0.26996677053567963</v>
      </c>
      <c r="E16" s="66">
        <v>0.55223350702301066</v>
      </c>
      <c r="F16" s="68"/>
      <c r="G16" s="68"/>
      <c r="H16" s="59"/>
      <c r="I16" s="59"/>
      <c r="J16" s="59"/>
      <c r="K16" s="59"/>
      <c r="L16" s="59"/>
      <c r="M16" s="59"/>
      <c r="N16" s="59"/>
    </row>
    <row r="17" spans="1:14" x14ac:dyDescent="0.3">
      <c r="A17" s="54" t="s">
        <v>59</v>
      </c>
      <c r="B17" s="52"/>
      <c r="C17" s="69">
        <v>0.84914351851851855</v>
      </c>
      <c r="D17" s="69">
        <v>0.60520289855072462</v>
      </c>
      <c r="E17" s="69">
        <v>0.6690907310704961</v>
      </c>
      <c r="F17" s="69">
        <v>0.68242058823529406</v>
      </c>
      <c r="G17" s="69">
        <v>0.71398809523809526</v>
      </c>
      <c r="H17" s="61">
        <v>1.8926869047619046</v>
      </c>
      <c r="I17" s="61">
        <v>2.7106910185185185</v>
      </c>
      <c r="J17" s="61">
        <v>0.8937976190476189</v>
      </c>
      <c r="K17" s="61">
        <v>0.67147750000000006</v>
      </c>
      <c r="L17" s="61">
        <v>1.0223652777777779</v>
      </c>
      <c r="M17" s="61">
        <v>1.0177755555555557</v>
      </c>
      <c r="N17" s="61">
        <v>1.0628657407407409</v>
      </c>
    </row>
    <row r="18" spans="1:14" ht="30.6" x14ac:dyDescent="0.3">
      <c r="A18" s="55" t="s">
        <v>243</v>
      </c>
      <c r="B18" s="52"/>
      <c r="C18" s="70">
        <v>90</v>
      </c>
      <c r="D18" s="70">
        <v>92</v>
      </c>
      <c r="E18" s="70">
        <v>383</v>
      </c>
      <c r="F18" s="70">
        <v>2720</v>
      </c>
      <c r="G18" s="70">
        <v>1.4</v>
      </c>
      <c r="H18" s="62">
        <v>70</v>
      </c>
      <c r="I18" s="62">
        <v>900</v>
      </c>
      <c r="J18" s="62">
        <v>14</v>
      </c>
      <c r="K18" s="62">
        <v>1200</v>
      </c>
      <c r="L18" s="62">
        <v>1200</v>
      </c>
      <c r="M18" s="62">
        <v>300</v>
      </c>
      <c r="N18" s="62">
        <v>18</v>
      </c>
    </row>
    <row r="19" spans="1:14" x14ac:dyDescent="0.3">
      <c r="C19" s="71"/>
      <c r="D19" s="71"/>
      <c r="E19" s="71"/>
      <c r="F19" s="71"/>
      <c r="G19" s="71"/>
    </row>
  </sheetData>
  <mergeCells count="4">
    <mergeCell ref="A1:O1"/>
    <mergeCell ref="C4:E4"/>
    <mergeCell ref="G4:J4"/>
    <mergeCell ref="K4:N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79998168889431442"/>
    <outlinePr summaryBelow="0" summaryRight="0"/>
    <pageSetUpPr autoPageBreaks="0"/>
  </sheetPr>
  <dimension ref="A1:Q356"/>
  <sheetViews>
    <sheetView zoomScale="80" zoomScaleNormal="80" workbookViewId="0">
      <pane ySplit="6" topLeftCell="A7" activePane="bottomLeft" state="frozen"/>
      <selection pane="bottomLeft" activeCell="K337" sqref="K337"/>
    </sheetView>
  </sheetViews>
  <sheetFormatPr defaultColWidth="9.109375" defaultRowHeight="10.199999999999999" x14ac:dyDescent="0.2"/>
  <cols>
    <col min="1" max="1" width="9.109375" style="10" customWidth="1"/>
    <col min="2" max="2" width="33.109375" style="37" customWidth="1"/>
    <col min="3" max="3" width="6.33203125" style="36" customWidth="1"/>
    <col min="4" max="4" width="9.33203125" style="10" customWidth="1"/>
    <col min="5" max="5" width="10" style="10" customWidth="1"/>
    <col min="6" max="6" width="9.109375" style="10" customWidth="1"/>
    <col min="7" max="7" width="10" style="10" customWidth="1"/>
    <col min="8" max="8" width="7.109375" style="10" customWidth="1"/>
    <col min="9" max="9" width="9" style="10" customWidth="1"/>
    <col min="10" max="10" width="9.44140625" style="10" customWidth="1"/>
    <col min="11" max="12" width="9" style="10" customWidth="1"/>
    <col min="13" max="13" width="9.109375" style="10" customWidth="1"/>
    <col min="14" max="14" width="9" style="10" customWidth="1"/>
    <col min="15" max="15" width="13.5546875" style="10" customWidth="1"/>
    <col min="16" max="16384" width="9.109375" style="9"/>
  </cols>
  <sheetData>
    <row r="1" spans="1:15" s="23" customFormat="1" ht="13.8" x14ac:dyDescent="0.2">
      <c r="A1" s="108" t="s">
        <v>240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23" customFormat="1" ht="13.2" x14ac:dyDescent="0.2">
      <c r="A2" s="48" t="s">
        <v>237</v>
      </c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3" customFormat="1" ht="13.2" x14ac:dyDescent="0.2">
      <c r="A3" s="48" t="s">
        <v>238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x14ac:dyDescent="0.3">
      <c r="A4" s="134" t="s">
        <v>53</v>
      </c>
      <c r="B4" s="134"/>
      <c r="C4" s="134"/>
      <c r="D4" s="134"/>
      <c r="E4" s="134"/>
      <c r="F4" s="134"/>
      <c r="G4" s="134"/>
    </row>
    <row r="5" spans="1:15" s="27" customFormat="1" ht="14.4" x14ac:dyDescent="0.3">
      <c r="A5" s="135" t="s">
        <v>43</v>
      </c>
      <c r="B5" s="137" t="s">
        <v>42</v>
      </c>
      <c r="C5" s="135" t="s">
        <v>0</v>
      </c>
      <c r="D5" s="139" t="s">
        <v>1</v>
      </c>
      <c r="E5" s="139"/>
      <c r="F5" s="139"/>
      <c r="G5" s="135" t="s">
        <v>41</v>
      </c>
      <c r="H5" s="139" t="s">
        <v>9</v>
      </c>
      <c r="I5" s="139"/>
      <c r="J5" s="139"/>
      <c r="K5" s="139"/>
      <c r="L5" s="141" t="s">
        <v>10</v>
      </c>
      <c r="M5" s="142"/>
      <c r="N5" s="142"/>
      <c r="O5" s="143"/>
    </row>
    <row r="6" spans="1:15" s="27" customFormat="1" ht="13.2" x14ac:dyDescent="0.3">
      <c r="A6" s="136"/>
      <c r="B6" s="138"/>
      <c r="C6" s="136"/>
      <c r="D6" s="24" t="s">
        <v>2</v>
      </c>
      <c r="E6" s="24" t="s">
        <v>3</v>
      </c>
      <c r="F6" s="24" t="s">
        <v>4</v>
      </c>
      <c r="G6" s="136"/>
      <c r="H6" s="24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</row>
    <row r="7" spans="1:15" s="28" customFormat="1" ht="10.8" x14ac:dyDescent="0.3">
      <c r="A7" s="140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s="41" customFormat="1" ht="26.4" x14ac:dyDescent="0.25">
      <c r="A8" s="39" t="s">
        <v>131</v>
      </c>
      <c r="B8" s="40" t="s">
        <v>47</v>
      </c>
      <c r="C8" s="39">
        <v>250</v>
      </c>
      <c r="D8" s="64">
        <v>9.9109999999999996</v>
      </c>
      <c r="E8" s="64">
        <v>11.999000000000001</v>
      </c>
      <c r="F8" s="64">
        <v>44.938000000000002</v>
      </c>
      <c r="G8" s="64">
        <v>328.10199999999998</v>
      </c>
      <c r="H8" s="64">
        <v>0.25900000000000001</v>
      </c>
      <c r="I8" s="64">
        <v>0.71399999999999997</v>
      </c>
      <c r="J8" s="64">
        <v>43.9</v>
      </c>
      <c r="K8" s="64">
        <v>0.65200000000000002</v>
      </c>
      <c r="L8" s="64">
        <v>176.36</v>
      </c>
      <c r="M8" s="64">
        <v>280.99799999999999</v>
      </c>
      <c r="N8" s="64">
        <v>32.015000000000001</v>
      </c>
      <c r="O8" s="64">
        <v>2.0640000000000001</v>
      </c>
    </row>
    <row r="9" spans="1:15" s="41" customFormat="1" ht="25.5" customHeight="1" x14ac:dyDescent="0.25">
      <c r="A9" s="39" t="s">
        <v>132</v>
      </c>
      <c r="B9" s="40" t="s">
        <v>77</v>
      </c>
      <c r="C9" s="39">
        <v>24</v>
      </c>
      <c r="D9" s="64">
        <v>7.0679999999999996</v>
      </c>
      <c r="E9" s="64">
        <v>6.08</v>
      </c>
      <c r="F9" s="64"/>
      <c r="G9" s="64">
        <v>82.84</v>
      </c>
      <c r="H9" s="64">
        <v>2.3E-2</v>
      </c>
      <c r="I9" s="64"/>
      <c r="J9" s="64"/>
      <c r="K9" s="64">
        <v>0.152</v>
      </c>
      <c r="L9" s="64">
        <v>3.42</v>
      </c>
      <c r="M9" s="64">
        <v>71.44</v>
      </c>
      <c r="N9" s="64">
        <v>8.36</v>
      </c>
      <c r="O9" s="64">
        <v>1.026</v>
      </c>
    </row>
    <row r="10" spans="1:15" s="41" customFormat="1" ht="25.5" customHeight="1" x14ac:dyDescent="0.25">
      <c r="A10" s="39" t="s">
        <v>132</v>
      </c>
      <c r="B10" s="40" t="s">
        <v>78</v>
      </c>
      <c r="C10" s="39">
        <v>36</v>
      </c>
      <c r="D10" s="64">
        <v>2.8439999999999999</v>
      </c>
      <c r="E10" s="64">
        <v>0.36</v>
      </c>
      <c r="F10" s="64">
        <v>17.388000000000002</v>
      </c>
      <c r="G10" s="64">
        <v>84.6</v>
      </c>
      <c r="H10" s="64">
        <v>5.8000000000000003E-2</v>
      </c>
      <c r="I10" s="64"/>
      <c r="J10" s="64"/>
      <c r="K10" s="64">
        <v>0.46800000000000003</v>
      </c>
      <c r="L10" s="64">
        <v>8.2799999999999994</v>
      </c>
      <c r="M10" s="64">
        <v>31.32</v>
      </c>
      <c r="N10" s="64">
        <v>11.88</v>
      </c>
      <c r="O10" s="64">
        <v>0.72</v>
      </c>
    </row>
    <row r="11" spans="1:15" s="41" customFormat="1" ht="12.75" customHeight="1" x14ac:dyDescent="0.25">
      <c r="A11" s="39" t="s">
        <v>133</v>
      </c>
      <c r="B11" s="40" t="s">
        <v>82</v>
      </c>
      <c r="C11" s="39">
        <v>15</v>
      </c>
      <c r="D11" s="64">
        <v>3.9</v>
      </c>
      <c r="E11" s="64">
        <v>3.915</v>
      </c>
      <c r="F11" s="64"/>
      <c r="G11" s="64">
        <v>51.6</v>
      </c>
      <c r="H11" s="64">
        <v>5.0000000000000001E-3</v>
      </c>
      <c r="I11" s="64">
        <v>0.12</v>
      </c>
      <c r="J11" s="64">
        <v>34.5</v>
      </c>
      <c r="K11" s="64">
        <v>7.4999999999999997E-2</v>
      </c>
      <c r="L11" s="64">
        <v>150</v>
      </c>
      <c r="M11" s="64">
        <v>96</v>
      </c>
      <c r="N11" s="64">
        <v>6.75</v>
      </c>
      <c r="O11" s="64">
        <v>0.15</v>
      </c>
    </row>
    <row r="12" spans="1:15" s="41" customFormat="1" ht="12.75" customHeight="1" x14ac:dyDescent="0.25">
      <c r="A12" s="39" t="s">
        <v>134</v>
      </c>
      <c r="B12" s="40" t="s">
        <v>83</v>
      </c>
      <c r="C12" s="39">
        <v>200</v>
      </c>
      <c r="D12" s="64">
        <v>3.9</v>
      </c>
      <c r="E12" s="64">
        <v>3</v>
      </c>
      <c r="F12" s="64">
        <v>15.28</v>
      </c>
      <c r="G12" s="64">
        <v>99.9</v>
      </c>
      <c r="H12" s="64">
        <v>2.3E-2</v>
      </c>
      <c r="I12" s="64">
        <v>0.78400000000000003</v>
      </c>
      <c r="J12" s="64">
        <v>10</v>
      </c>
      <c r="K12" s="64"/>
      <c r="L12" s="64">
        <v>124.76600000000001</v>
      </c>
      <c r="M12" s="64">
        <v>90</v>
      </c>
      <c r="N12" s="64">
        <v>14</v>
      </c>
      <c r="O12" s="64">
        <v>0.13400000000000001</v>
      </c>
    </row>
    <row r="13" spans="1:15" s="41" customFormat="1" ht="12.75" customHeight="1" x14ac:dyDescent="0.25">
      <c r="A13" s="39"/>
      <c r="B13" s="40" t="s">
        <v>74</v>
      </c>
      <c r="C13" s="39">
        <v>60</v>
      </c>
      <c r="D13" s="64">
        <v>4.5</v>
      </c>
      <c r="E13" s="64">
        <v>1.74</v>
      </c>
      <c r="F13" s="64">
        <v>30.84</v>
      </c>
      <c r="G13" s="64">
        <v>157.02000000000001</v>
      </c>
      <c r="H13" s="64">
        <v>6.6000000000000003E-2</v>
      </c>
      <c r="I13" s="64"/>
      <c r="J13" s="64"/>
      <c r="K13" s="64">
        <v>1.02</v>
      </c>
      <c r="L13" s="64">
        <v>11.4</v>
      </c>
      <c r="M13" s="64">
        <v>39</v>
      </c>
      <c r="N13" s="64">
        <v>7.8</v>
      </c>
      <c r="O13" s="64">
        <v>0.72</v>
      </c>
    </row>
    <row r="14" spans="1:15" s="42" customFormat="1" ht="12.75" customHeight="1" x14ac:dyDescent="0.25">
      <c r="A14" s="39" t="s">
        <v>21</v>
      </c>
      <c r="B14" s="40"/>
      <c r="C14" s="39">
        <f>SUM(C8:C13)</f>
        <v>585</v>
      </c>
      <c r="D14" s="64">
        <v>32.122999999999998</v>
      </c>
      <c r="E14" s="64">
        <v>27.094000000000001</v>
      </c>
      <c r="F14" s="64">
        <v>108.446</v>
      </c>
      <c r="G14" s="64">
        <v>804.06200000000001</v>
      </c>
      <c r="H14" s="64">
        <v>0.433</v>
      </c>
      <c r="I14" s="64">
        <v>1.6180000000000001</v>
      </c>
      <c r="J14" s="64">
        <v>88.4</v>
      </c>
      <c r="K14" s="64">
        <v>2.367</v>
      </c>
      <c r="L14" s="64">
        <v>474.226</v>
      </c>
      <c r="M14" s="64">
        <v>608.75800000000004</v>
      </c>
      <c r="N14" s="64">
        <v>80.805000000000007</v>
      </c>
      <c r="O14" s="64">
        <v>4.8140000000000001</v>
      </c>
    </row>
    <row r="15" spans="1:15" s="43" customFormat="1" ht="12.75" customHeight="1" x14ac:dyDescent="0.25">
      <c r="A15" s="39" t="s">
        <v>7</v>
      </c>
      <c r="B15" s="40"/>
      <c r="C15" s="3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s="41" customFormat="1" ht="12.75" customHeight="1" x14ac:dyDescent="0.25">
      <c r="A16" s="39" t="s">
        <v>166</v>
      </c>
      <c r="B16" s="40" t="s">
        <v>84</v>
      </c>
      <c r="C16" s="39">
        <v>100</v>
      </c>
      <c r="D16" s="64">
        <v>1.272</v>
      </c>
      <c r="E16" s="64">
        <v>7.1550000000000002</v>
      </c>
      <c r="F16" s="64">
        <v>6.758</v>
      </c>
      <c r="G16" s="64">
        <v>97.537000000000006</v>
      </c>
      <c r="H16" s="64">
        <v>4.5999999999999999E-2</v>
      </c>
      <c r="I16" s="64">
        <v>12.6</v>
      </c>
      <c r="J16" s="64">
        <v>241.6</v>
      </c>
      <c r="K16" s="64">
        <v>3.1970000000000001</v>
      </c>
      <c r="L16" s="64">
        <v>33.35</v>
      </c>
      <c r="M16" s="64">
        <v>37.53</v>
      </c>
      <c r="N16" s="64">
        <v>20.100000000000001</v>
      </c>
      <c r="O16" s="64">
        <v>0.83399999999999996</v>
      </c>
    </row>
    <row r="17" spans="1:15" s="41" customFormat="1" ht="38.25" customHeight="1" x14ac:dyDescent="0.25">
      <c r="A17" s="39" t="s">
        <v>135</v>
      </c>
      <c r="B17" s="40" t="s">
        <v>245</v>
      </c>
      <c r="C17" s="39">
        <v>250</v>
      </c>
      <c r="D17" s="64">
        <v>3.0489999999999999</v>
      </c>
      <c r="E17" s="64">
        <v>6.8879999999999999</v>
      </c>
      <c r="F17" s="64">
        <v>9.7929999999999993</v>
      </c>
      <c r="G17" s="64">
        <v>116.172</v>
      </c>
      <c r="H17" s="64">
        <v>7.0999999999999994E-2</v>
      </c>
      <c r="I17" s="64">
        <v>30.62</v>
      </c>
      <c r="J17" s="64">
        <v>280.72000000000003</v>
      </c>
      <c r="K17" s="64">
        <v>2.4140000000000001</v>
      </c>
      <c r="L17" s="64">
        <v>51.344000000000001</v>
      </c>
      <c r="M17" s="64">
        <v>55.863999999999997</v>
      </c>
      <c r="N17" s="64">
        <v>24.033000000000001</v>
      </c>
      <c r="O17" s="64">
        <v>0.89400000000000002</v>
      </c>
    </row>
    <row r="18" spans="1:15" s="41" customFormat="1" ht="12.75" customHeight="1" x14ac:dyDescent="0.25">
      <c r="A18" s="39" t="s">
        <v>136</v>
      </c>
      <c r="B18" s="40" t="s">
        <v>137</v>
      </c>
      <c r="C18" s="39">
        <v>80</v>
      </c>
      <c r="D18" s="64">
        <v>12.898999999999999</v>
      </c>
      <c r="E18" s="64">
        <v>12.871</v>
      </c>
      <c r="F18" s="64">
        <v>11.679</v>
      </c>
      <c r="G18" s="64">
        <v>214.51499999999999</v>
      </c>
      <c r="H18" s="64">
        <v>0.22500000000000001</v>
      </c>
      <c r="I18" s="64"/>
      <c r="J18" s="64"/>
      <c r="K18" s="64">
        <v>1.897</v>
      </c>
      <c r="L18" s="64">
        <v>10.59</v>
      </c>
      <c r="M18" s="64">
        <v>133.93</v>
      </c>
      <c r="N18" s="64">
        <v>22.77</v>
      </c>
      <c r="O18" s="64">
        <v>1.996</v>
      </c>
    </row>
    <row r="19" spans="1:15" s="41" customFormat="1" ht="12.75" customHeight="1" x14ac:dyDescent="0.25">
      <c r="A19" s="39" t="s">
        <v>138</v>
      </c>
      <c r="B19" s="40" t="s">
        <v>85</v>
      </c>
      <c r="C19" s="39">
        <v>30</v>
      </c>
      <c r="D19" s="64">
        <v>0.42399999999999999</v>
      </c>
      <c r="E19" s="64">
        <v>1.226</v>
      </c>
      <c r="F19" s="64">
        <v>1.6859999999999999</v>
      </c>
      <c r="G19" s="64">
        <v>19.64</v>
      </c>
      <c r="H19" s="64">
        <v>1.7999999999999999E-2</v>
      </c>
      <c r="I19" s="64">
        <v>3.2000000000000001E-2</v>
      </c>
      <c r="J19" s="64">
        <v>8</v>
      </c>
      <c r="K19" s="64">
        <v>5.3999999999999999E-2</v>
      </c>
      <c r="L19" s="64">
        <v>7.4</v>
      </c>
      <c r="M19" s="64">
        <v>6.6</v>
      </c>
      <c r="N19" s="64">
        <v>1.04</v>
      </c>
      <c r="O19" s="64">
        <v>0.04</v>
      </c>
    </row>
    <row r="20" spans="1:15" s="41" customFormat="1" ht="12.75" customHeight="1" x14ac:dyDescent="0.25">
      <c r="A20" s="39" t="s">
        <v>139</v>
      </c>
      <c r="B20" s="40" t="s">
        <v>45</v>
      </c>
      <c r="C20" s="39">
        <v>180</v>
      </c>
      <c r="D20" s="64">
        <v>7.0720000000000001</v>
      </c>
      <c r="E20" s="64">
        <v>3.7320000000000002</v>
      </c>
      <c r="F20" s="64">
        <v>45.171999999999997</v>
      </c>
      <c r="G20" s="64">
        <v>242.756</v>
      </c>
      <c r="H20" s="64">
        <v>0.109</v>
      </c>
      <c r="I20" s="64"/>
      <c r="J20" s="64">
        <v>16</v>
      </c>
      <c r="K20" s="64">
        <v>1</v>
      </c>
      <c r="L20" s="64">
        <v>14.445</v>
      </c>
      <c r="M20" s="64">
        <v>57.15</v>
      </c>
      <c r="N20" s="64">
        <v>10.319000000000001</v>
      </c>
      <c r="O20" s="64">
        <v>1.042</v>
      </c>
    </row>
    <row r="21" spans="1:15" s="41" customFormat="1" ht="25.5" customHeight="1" x14ac:dyDescent="0.25">
      <c r="A21" s="39" t="s">
        <v>140</v>
      </c>
      <c r="B21" s="40" t="s">
        <v>86</v>
      </c>
      <c r="C21" s="39">
        <v>200</v>
      </c>
      <c r="D21" s="64">
        <v>0.78</v>
      </c>
      <c r="E21" s="64">
        <v>0.06</v>
      </c>
      <c r="F21" s="64">
        <v>20.12</v>
      </c>
      <c r="G21" s="64">
        <v>85.3</v>
      </c>
      <c r="H21" s="64">
        <v>0.02</v>
      </c>
      <c r="I21" s="64">
        <v>0.8</v>
      </c>
      <c r="J21" s="64"/>
      <c r="K21" s="64">
        <v>1.1000000000000001</v>
      </c>
      <c r="L21" s="64">
        <v>32</v>
      </c>
      <c r="M21" s="64">
        <v>29.2</v>
      </c>
      <c r="N21" s="64">
        <v>21</v>
      </c>
      <c r="O21" s="64">
        <v>0.67</v>
      </c>
    </row>
    <row r="22" spans="1:15" s="41" customFormat="1" ht="12.75" customHeight="1" x14ac:dyDescent="0.25">
      <c r="A22" s="39"/>
      <c r="B22" s="40" t="s">
        <v>6</v>
      </c>
      <c r="C22" s="39">
        <v>40</v>
      </c>
      <c r="D22" s="64">
        <v>3.16</v>
      </c>
      <c r="E22" s="64">
        <v>0.4</v>
      </c>
      <c r="F22" s="64">
        <v>19.32</v>
      </c>
      <c r="G22" s="64">
        <v>94</v>
      </c>
      <c r="H22" s="64">
        <v>6.4000000000000001E-2</v>
      </c>
      <c r="I22" s="64"/>
      <c r="J22" s="64"/>
      <c r="K22" s="64">
        <v>0.52</v>
      </c>
      <c r="L22" s="64">
        <v>9.1999999999999993</v>
      </c>
      <c r="M22" s="64">
        <v>34.799999999999997</v>
      </c>
      <c r="N22" s="64">
        <v>13.2</v>
      </c>
      <c r="O22" s="64">
        <v>0.8</v>
      </c>
    </row>
    <row r="23" spans="1:15" s="41" customFormat="1" ht="12.75" customHeight="1" x14ac:dyDescent="0.25">
      <c r="A23" s="39"/>
      <c r="B23" s="40" t="s">
        <v>52</v>
      </c>
      <c r="C23" s="39">
        <v>50</v>
      </c>
      <c r="D23" s="64">
        <v>3.3</v>
      </c>
      <c r="E23" s="64">
        <v>0.6</v>
      </c>
      <c r="F23" s="64">
        <v>19.82</v>
      </c>
      <c r="G23" s="64">
        <v>99</v>
      </c>
      <c r="H23" s="64">
        <v>8.5000000000000006E-2</v>
      </c>
      <c r="I23" s="64"/>
      <c r="J23" s="64"/>
      <c r="K23" s="64">
        <v>0.5</v>
      </c>
      <c r="L23" s="64">
        <v>14.5</v>
      </c>
      <c r="M23" s="64">
        <v>75</v>
      </c>
      <c r="N23" s="64">
        <v>23.5</v>
      </c>
      <c r="O23" s="64">
        <v>1.95</v>
      </c>
    </row>
    <row r="24" spans="1:15" s="42" customFormat="1" ht="13.2" x14ac:dyDescent="0.25">
      <c r="A24" s="39" t="s">
        <v>20</v>
      </c>
      <c r="B24" s="40"/>
      <c r="C24" s="39">
        <f>SUM(C16:C23)</f>
        <v>930</v>
      </c>
      <c r="D24" s="64">
        <f>SUM(D16:D23)</f>
        <v>31.956</v>
      </c>
      <c r="E24" s="64">
        <f t="shared" ref="E24:O24" si="0">SUM(E16:E23)</f>
        <v>32.932000000000002</v>
      </c>
      <c r="F24" s="64">
        <f t="shared" si="0"/>
        <v>134.34799999999998</v>
      </c>
      <c r="G24" s="64">
        <f t="shared" si="0"/>
        <v>968.92</v>
      </c>
      <c r="H24" s="64">
        <f t="shared" si="0"/>
        <v>0.6379999999999999</v>
      </c>
      <c r="I24" s="64">
        <f t="shared" si="0"/>
        <v>44.051999999999992</v>
      </c>
      <c r="J24" s="64">
        <f t="shared" si="0"/>
        <v>546.32000000000005</v>
      </c>
      <c r="K24" s="64">
        <f t="shared" si="0"/>
        <v>10.682</v>
      </c>
      <c r="L24" s="64">
        <f t="shared" si="0"/>
        <v>172.82900000000001</v>
      </c>
      <c r="M24" s="64">
        <f t="shared" si="0"/>
        <v>430.07400000000001</v>
      </c>
      <c r="N24" s="64">
        <f t="shared" si="0"/>
        <v>135.96200000000002</v>
      </c>
      <c r="O24" s="64">
        <f t="shared" si="0"/>
        <v>8.2259999999999991</v>
      </c>
    </row>
    <row r="25" spans="1:15" s="43" customFormat="1" ht="12.75" customHeight="1" x14ac:dyDescent="0.25">
      <c r="A25" s="39" t="s">
        <v>87</v>
      </c>
      <c r="B25" s="40"/>
      <c r="C25" s="3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41" customFormat="1" ht="12.75" customHeight="1" x14ac:dyDescent="0.25">
      <c r="A26" s="39"/>
      <c r="B26" s="40" t="s">
        <v>72</v>
      </c>
      <c r="C26" s="39">
        <v>15</v>
      </c>
      <c r="D26" s="64">
        <v>1.125</v>
      </c>
      <c r="E26" s="64">
        <v>1.47</v>
      </c>
      <c r="F26" s="64">
        <v>11.16</v>
      </c>
      <c r="G26" s="64">
        <v>62.55</v>
      </c>
      <c r="H26" s="64">
        <v>1.2E-2</v>
      </c>
      <c r="I26" s="64"/>
      <c r="J26" s="64">
        <v>1.5</v>
      </c>
      <c r="K26" s="64"/>
      <c r="L26" s="64">
        <v>4.3499999999999996</v>
      </c>
      <c r="M26" s="64">
        <v>13.5</v>
      </c>
      <c r="N26" s="64">
        <v>3</v>
      </c>
      <c r="O26" s="64">
        <v>0.315</v>
      </c>
    </row>
    <row r="27" spans="1:15" s="41" customFormat="1" ht="12.75" customHeight="1" x14ac:dyDescent="0.25">
      <c r="A27" s="39"/>
      <c r="B27" s="40" t="s">
        <v>191</v>
      </c>
      <c r="C27" s="39">
        <v>200</v>
      </c>
      <c r="D27" s="64">
        <v>8.1999999999999993</v>
      </c>
      <c r="E27" s="64">
        <v>3</v>
      </c>
      <c r="F27" s="64">
        <v>11.8</v>
      </c>
      <c r="G27" s="64">
        <v>114</v>
      </c>
      <c r="H27" s="64"/>
      <c r="I27" s="64">
        <v>1.2</v>
      </c>
      <c r="J27" s="64">
        <v>20</v>
      </c>
      <c r="K27" s="64"/>
      <c r="L27" s="64">
        <v>248</v>
      </c>
      <c r="M27" s="64">
        <v>190</v>
      </c>
      <c r="N27" s="64">
        <v>30</v>
      </c>
      <c r="O27" s="64">
        <v>0.2</v>
      </c>
    </row>
    <row r="28" spans="1:15" s="41" customFormat="1" ht="12.75" customHeight="1" x14ac:dyDescent="0.25">
      <c r="A28" s="39"/>
      <c r="B28" s="40" t="s">
        <v>199</v>
      </c>
      <c r="C28" s="39">
        <v>235</v>
      </c>
      <c r="D28" s="64">
        <v>0.94</v>
      </c>
      <c r="E28" s="64">
        <v>0.94</v>
      </c>
      <c r="F28" s="64">
        <v>23.03</v>
      </c>
      <c r="G28" s="64">
        <v>110.45</v>
      </c>
      <c r="H28" s="64">
        <v>7.0999999999999994E-2</v>
      </c>
      <c r="I28" s="64">
        <v>23.5</v>
      </c>
      <c r="J28" s="64">
        <v>11.75</v>
      </c>
      <c r="K28" s="64">
        <v>0.47</v>
      </c>
      <c r="L28" s="64">
        <v>37.6</v>
      </c>
      <c r="M28" s="64">
        <v>25.85</v>
      </c>
      <c r="N28" s="64">
        <v>21.15</v>
      </c>
      <c r="O28" s="64">
        <v>5.17</v>
      </c>
    </row>
    <row r="29" spans="1:15" s="42" customFormat="1" ht="12.75" customHeight="1" x14ac:dyDescent="0.25">
      <c r="A29" s="39" t="s">
        <v>88</v>
      </c>
      <c r="B29" s="40"/>
      <c r="C29" s="39">
        <f>SUM(C26:C28)</f>
        <v>450</v>
      </c>
      <c r="D29" s="64">
        <v>10.265000000000001</v>
      </c>
      <c r="E29" s="64">
        <v>5.41</v>
      </c>
      <c r="F29" s="64">
        <v>45.99</v>
      </c>
      <c r="G29" s="64">
        <v>287</v>
      </c>
      <c r="H29" s="64">
        <v>8.3000000000000004E-2</v>
      </c>
      <c r="I29" s="64">
        <v>24.7</v>
      </c>
      <c r="J29" s="64">
        <v>33.25</v>
      </c>
      <c r="K29" s="64">
        <v>0.47</v>
      </c>
      <c r="L29" s="64">
        <v>289.95</v>
      </c>
      <c r="M29" s="64">
        <v>229.35</v>
      </c>
      <c r="N29" s="64">
        <v>54.15</v>
      </c>
      <c r="O29" s="64">
        <v>5.6849999999999996</v>
      </c>
    </row>
    <row r="30" spans="1:15" s="44" customFormat="1" ht="12.75" customHeight="1" x14ac:dyDescent="0.25">
      <c r="A30" s="39" t="s">
        <v>40</v>
      </c>
      <c r="B30" s="40"/>
      <c r="C30" s="39"/>
      <c r="D30" s="64">
        <f>D29+D24+D14</f>
        <v>74.343999999999994</v>
      </c>
      <c r="E30" s="64">
        <f t="shared" ref="E30:O30" si="1">E29+E24+E14</f>
        <v>65.436000000000007</v>
      </c>
      <c r="F30" s="64">
        <f t="shared" si="1"/>
        <v>288.78399999999999</v>
      </c>
      <c r="G30" s="64">
        <f t="shared" si="1"/>
        <v>2059.982</v>
      </c>
      <c r="H30" s="64">
        <f t="shared" si="1"/>
        <v>1.1539999999999999</v>
      </c>
      <c r="I30" s="64">
        <f t="shared" si="1"/>
        <v>70.36999999999999</v>
      </c>
      <c r="J30" s="64">
        <f t="shared" si="1"/>
        <v>667.97</v>
      </c>
      <c r="K30" s="64">
        <f t="shared" si="1"/>
        <v>13.519000000000002</v>
      </c>
      <c r="L30" s="64">
        <f t="shared" si="1"/>
        <v>937.005</v>
      </c>
      <c r="M30" s="64">
        <f t="shared" si="1"/>
        <v>1268.182</v>
      </c>
      <c r="N30" s="64">
        <f t="shared" si="1"/>
        <v>270.91700000000003</v>
      </c>
      <c r="O30" s="64">
        <f t="shared" si="1"/>
        <v>18.724999999999998</v>
      </c>
    </row>
    <row r="31" spans="1:15" s="45" customFormat="1" ht="12.75" customHeight="1" x14ac:dyDescent="0.25">
      <c r="A31" s="39" t="s">
        <v>39</v>
      </c>
      <c r="B31" s="40"/>
      <c r="C31" s="39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46" customFormat="1" ht="12.75" customHeight="1" x14ac:dyDescent="0.25">
      <c r="A32" s="39" t="s">
        <v>43</v>
      </c>
      <c r="B32" s="40" t="s">
        <v>42</v>
      </c>
      <c r="C32" s="39" t="s">
        <v>0</v>
      </c>
      <c r="D32" s="64" t="s">
        <v>1</v>
      </c>
      <c r="E32" s="64"/>
      <c r="F32" s="64"/>
      <c r="G32" s="64" t="s">
        <v>41</v>
      </c>
      <c r="H32" s="64" t="s">
        <v>9</v>
      </c>
      <c r="I32" s="64"/>
      <c r="J32" s="64"/>
      <c r="K32" s="64"/>
      <c r="L32" s="64" t="s">
        <v>10</v>
      </c>
      <c r="M32" s="64"/>
      <c r="N32" s="64"/>
      <c r="O32" s="64"/>
    </row>
    <row r="33" spans="1:15" s="46" customFormat="1" ht="12.75" customHeight="1" x14ac:dyDescent="0.25">
      <c r="A33" s="39"/>
      <c r="B33" s="40"/>
      <c r="C33" s="39"/>
      <c r="D33" s="64" t="s">
        <v>2</v>
      </c>
      <c r="E33" s="64" t="s">
        <v>3</v>
      </c>
      <c r="F33" s="64" t="s">
        <v>4</v>
      </c>
      <c r="G33" s="64"/>
      <c r="H33" s="64" t="s">
        <v>11</v>
      </c>
      <c r="I33" s="64" t="s">
        <v>12</v>
      </c>
      <c r="J33" s="64" t="s">
        <v>13</v>
      </c>
      <c r="K33" s="64" t="s">
        <v>14</v>
      </c>
      <c r="L33" s="64" t="s">
        <v>15</v>
      </c>
      <c r="M33" s="64" t="s">
        <v>16</v>
      </c>
      <c r="N33" s="64" t="s">
        <v>17</v>
      </c>
      <c r="O33" s="64" t="s">
        <v>18</v>
      </c>
    </row>
    <row r="34" spans="1:15" s="43" customFormat="1" ht="12.75" customHeight="1" x14ac:dyDescent="0.25">
      <c r="A34" s="39" t="s">
        <v>22</v>
      </c>
      <c r="B34" s="40"/>
      <c r="C34" s="3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s="41" customFormat="1" ht="12.75" customHeight="1" x14ac:dyDescent="0.25">
      <c r="A35" s="39" t="s">
        <v>141</v>
      </c>
      <c r="B35" s="40" t="s">
        <v>89</v>
      </c>
      <c r="C35" s="39">
        <v>40</v>
      </c>
      <c r="D35" s="64">
        <v>0.28000000000000003</v>
      </c>
      <c r="E35" s="64">
        <v>0.04</v>
      </c>
      <c r="F35" s="64">
        <v>0.76</v>
      </c>
      <c r="G35" s="64">
        <v>4.4000000000000004</v>
      </c>
      <c r="H35" s="64">
        <v>1.2E-2</v>
      </c>
      <c r="I35" s="64">
        <v>2.8</v>
      </c>
      <c r="J35" s="64"/>
      <c r="K35" s="64">
        <v>0.04</v>
      </c>
      <c r="L35" s="64">
        <v>6.8</v>
      </c>
      <c r="M35" s="64">
        <v>12</v>
      </c>
      <c r="N35" s="64">
        <v>5.6</v>
      </c>
      <c r="O35" s="64">
        <v>0.2</v>
      </c>
    </row>
    <row r="36" spans="1:15" s="41" customFormat="1" ht="12.75" customHeight="1" x14ac:dyDescent="0.25">
      <c r="A36" s="39" t="s">
        <v>142</v>
      </c>
      <c r="B36" s="40" t="s">
        <v>200</v>
      </c>
      <c r="C36" s="39">
        <v>100</v>
      </c>
      <c r="D36" s="64">
        <v>16.54</v>
      </c>
      <c r="E36" s="64">
        <v>13.02</v>
      </c>
      <c r="F36" s="64">
        <v>3.738</v>
      </c>
      <c r="G36" s="64">
        <v>198.90600000000001</v>
      </c>
      <c r="H36" s="64">
        <v>0.08</v>
      </c>
      <c r="I36" s="64">
        <v>4.5999999999999996</v>
      </c>
      <c r="J36" s="64"/>
      <c r="K36" s="64">
        <v>2.6459999999999999</v>
      </c>
      <c r="L36" s="64">
        <v>12.17</v>
      </c>
      <c r="M36" s="64">
        <v>161.58000000000001</v>
      </c>
      <c r="N36" s="64">
        <v>23.1</v>
      </c>
      <c r="O36" s="64">
        <v>2.4209999999999998</v>
      </c>
    </row>
    <row r="37" spans="1:15" s="41" customFormat="1" ht="12.75" customHeight="1" x14ac:dyDescent="0.25">
      <c r="A37" s="39" t="s">
        <v>143</v>
      </c>
      <c r="B37" s="40" t="s">
        <v>90</v>
      </c>
      <c r="C37" s="39">
        <v>180</v>
      </c>
      <c r="D37" s="64">
        <v>4.5819999999999999</v>
      </c>
      <c r="E37" s="64">
        <v>3.55</v>
      </c>
      <c r="F37" s="64">
        <v>48.152000000000001</v>
      </c>
      <c r="G37" s="64">
        <v>242.886</v>
      </c>
      <c r="H37" s="64">
        <v>5.1999999999999998E-2</v>
      </c>
      <c r="I37" s="64"/>
      <c r="J37" s="64">
        <v>16</v>
      </c>
      <c r="K37" s="64">
        <v>0.3</v>
      </c>
      <c r="L37" s="64">
        <v>6.8220000000000001</v>
      </c>
      <c r="M37" s="64">
        <v>98.834999999999994</v>
      </c>
      <c r="N37" s="64">
        <v>32.54</v>
      </c>
      <c r="O37" s="64">
        <v>0.66300000000000003</v>
      </c>
    </row>
    <row r="38" spans="1:15" s="41" customFormat="1" ht="12.75" customHeight="1" x14ac:dyDescent="0.25">
      <c r="A38" s="39" t="s">
        <v>144</v>
      </c>
      <c r="B38" s="40" t="s">
        <v>91</v>
      </c>
      <c r="C38" s="39">
        <v>200</v>
      </c>
      <c r="D38" s="64">
        <v>3.88</v>
      </c>
      <c r="E38" s="64">
        <v>3.1</v>
      </c>
      <c r="F38" s="64">
        <v>15.188000000000001</v>
      </c>
      <c r="G38" s="64">
        <v>105.46</v>
      </c>
      <c r="H38" s="64">
        <v>2.4E-2</v>
      </c>
      <c r="I38" s="64">
        <v>0.6</v>
      </c>
      <c r="J38" s="64">
        <v>10.119999999999999</v>
      </c>
      <c r="K38" s="64">
        <v>1.2E-2</v>
      </c>
      <c r="L38" s="64">
        <v>125.12</v>
      </c>
      <c r="M38" s="64">
        <v>116.2</v>
      </c>
      <c r="N38" s="64">
        <v>31</v>
      </c>
      <c r="O38" s="64">
        <v>1.01</v>
      </c>
    </row>
    <row r="39" spans="1:15" s="41" customFormat="1" ht="12.75" customHeight="1" x14ac:dyDescent="0.25">
      <c r="A39" s="39"/>
      <c r="B39" s="40" t="s">
        <v>74</v>
      </c>
      <c r="C39" s="39">
        <v>60</v>
      </c>
      <c r="D39" s="64">
        <v>4.5</v>
      </c>
      <c r="E39" s="64">
        <v>1.74</v>
      </c>
      <c r="F39" s="64">
        <v>30.84</v>
      </c>
      <c r="G39" s="64">
        <v>157.02000000000001</v>
      </c>
      <c r="H39" s="64">
        <v>6.6000000000000003E-2</v>
      </c>
      <c r="I39" s="64"/>
      <c r="J39" s="64"/>
      <c r="K39" s="64">
        <v>1.02</v>
      </c>
      <c r="L39" s="64">
        <v>11.4</v>
      </c>
      <c r="M39" s="64">
        <v>39</v>
      </c>
      <c r="N39" s="64">
        <v>7.8</v>
      </c>
      <c r="O39" s="64">
        <v>0.72</v>
      </c>
    </row>
    <row r="40" spans="1:15" s="42" customFormat="1" ht="12.75" customHeight="1" x14ac:dyDescent="0.25">
      <c r="A40" s="39" t="s">
        <v>21</v>
      </c>
      <c r="B40" s="40"/>
      <c r="C40" s="39">
        <f>SUM(C35:C39)</f>
        <v>580</v>
      </c>
      <c r="D40" s="64">
        <v>29.782</v>
      </c>
      <c r="E40" s="64">
        <v>21.45</v>
      </c>
      <c r="F40" s="64">
        <v>98.677999999999997</v>
      </c>
      <c r="G40" s="64">
        <v>708.67200000000003</v>
      </c>
      <c r="H40" s="64">
        <v>0.23499999999999999</v>
      </c>
      <c r="I40" s="64">
        <v>8</v>
      </c>
      <c r="J40" s="64">
        <v>26.12</v>
      </c>
      <c r="K40" s="64">
        <v>4.0179999999999998</v>
      </c>
      <c r="L40" s="64">
        <v>162.31200000000001</v>
      </c>
      <c r="M40" s="64">
        <v>427.61500000000001</v>
      </c>
      <c r="N40" s="64">
        <v>100.04</v>
      </c>
      <c r="O40" s="64">
        <v>5.0140000000000002</v>
      </c>
    </row>
    <row r="41" spans="1:15" s="43" customFormat="1" ht="12.75" customHeight="1" x14ac:dyDescent="0.25">
      <c r="A41" s="39" t="s">
        <v>7</v>
      </c>
      <c r="B41" s="40"/>
      <c r="C41" s="3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s="41" customFormat="1" ht="25.5" customHeight="1" x14ac:dyDescent="0.25">
      <c r="A42" s="39" t="s">
        <v>145</v>
      </c>
      <c r="B42" s="40" t="s">
        <v>92</v>
      </c>
      <c r="C42" s="39">
        <v>100</v>
      </c>
      <c r="D42" s="64">
        <v>1.3049999999999999</v>
      </c>
      <c r="E42" s="64">
        <v>5.1749999999999998</v>
      </c>
      <c r="F42" s="64">
        <v>11.598000000000001</v>
      </c>
      <c r="G42" s="64">
        <v>99.534999999999997</v>
      </c>
      <c r="H42" s="64">
        <v>3.3000000000000002E-2</v>
      </c>
      <c r="I42" s="64">
        <v>24.2</v>
      </c>
      <c r="J42" s="64">
        <v>301.25</v>
      </c>
      <c r="K42" s="64">
        <v>2.371</v>
      </c>
      <c r="L42" s="64">
        <v>34.799999999999997</v>
      </c>
      <c r="M42" s="64">
        <v>29.95</v>
      </c>
      <c r="N42" s="64">
        <v>16.45</v>
      </c>
      <c r="O42" s="64">
        <v>1.01</v>
      </c>
    </row>
    <row r="43" spans="1:15" s="41" customFormat="1" ht="25.5" customHeight="1" x14ac:dyDescent="0.25">
      <c r="A43" s="39" t="s">
        <v>146</v>
      </c>
      <c r="B43" s="40" t="s">
        <v>194</v>
      </c>
      <c r="C43" s="39">
        <v>250</v>
      </c>
      <c r="D43" s="64">
        <v>6.7389999999999999</v>
      </c>
      <c r="E43" s="64">
        <v>5.585</v>
      </c>
      <c r="F43" s="64">
        <v>19.773</v>
      </c>
      <c r="G43" s="64">
        <v>156.488</v>
      </c>
      <c r="H43" s="64">
        <v>0.23899999999999999</v>
      </c>
      <c r="I43" s="64">
        <v>12.489000000000001</v>
      </c>
      <c r="J43" s="64">
        <v>238.5</v>
      </c>
      <c r="K43" s="64">
        <v>2.4700000000000002</v>
      </c>
      <c r="L43" s="64">
        <v>46.613999999999997</v>
      </c>
      <c r="M43" s="64">
        <v>117.148</v>
      </c>
      <c r="N43" s="64">
        <v>40.146000000000001</v>
      </c>
      <c r="O43" s="64">
        <v>2.1259999999999999</v>
      </c>
    </row>
    <row r="44" spans="1:15" s="41" customFormat="1" ht="25.5" customHeight="1" x14ac:dyDescent="0.25">
      <c r="A44" s="39" t="s">
        <v>147</v>
      </c>
      <c r="B44" s="40" t="s">
        <v>93</v>
      </c>
      <c r="C44" s="39">
        <v>280</v>
      </c>
      <c r="D44" s="64">
        <v>30.526</v>
      </c>
      <c r="E44" s="64">
        <v>13.016</v>
      </c>
      <c r="F44" s="64">
        <v>29.102</v>
      </c>
      <c r="G44" s="64">
        <v>357.98599999999999</v>
      </c>
      <c r="H44" s="64">
        <v>0.32800000000000001</v>
      </c>
      <c r="I44" s="64">
        <v>40.19</v>
      </c>
      <c r="J44" s="64">
        <v>50.8</v>
      </c>
      <c r="K44" s="64">
        <v>3.3029999999999999</v>
      </c>
      <c r="L44" s="64">
        <v>45.445</v>
      </c>
      <c r="M44" s="64">
        <v>312.52</v>
      </c>
      <c r="N44" s="64">
        <v>67.962999999999994</v>
      </c>
      <c r="O44" s="64">
        <v>3.4649999999999999</v>
      </c>
    </row>
    <row r="45" spans="1:15" s="41" customFormat="1" ht="12.75" customHeight="1" x14ac:dyDescent="0.25">
      <c r="A45" s="39" t="s">
        <v>148</v>
      </c>
      <c r="B45" s="40" t="s">
        <v>94</v>
      </c>
      <c r="C45" s="39">
        <v>200</v>
      </c>
      <c r="D45" s="64">
        <v>0.16</v>
      </c>
      <c r="E45" s="64">
        <v>0.12</v>
      </c>
      <c r="F45" s="64">
        <v>14.1</v>
      </c>
      <c r="G45" s="64">
        <v>58.7</v>
      </c>
      <c r="H45" s="64">
        <v>8.0000000000000002E-3</v>
      </c>
      <c r="I45" s="64">
        <v>2</v>
      </c>
      <c r="J45" s="64"/>
      <c r="K45" s="64">
        <v>0.16</v>
      </c>
      <c r="L45" s="64">
        <v>7.6</v>
      </c>
      <c r="M45" s="64">
        <v>6.4</v>
      </c>
      <c r="N45" s="64">
        <v>4.8</v>
      </c>
      <c r="O45" s="64">
        <v>0.95</v>
      </c>
    </row>
    <row r="46" spans="1:15" s="41" customFormat="1" ht="12.75" customHeight="1" x14ac:dyDescent="0.25">
      <c r="A46" s="39"/>
      <c r="B46" s="40" t="s">
        <v>6</v>
      </c>
      <c r="C46" s="39">
        <v>40</v>
      </c>
      <c r="D46" s="64">
        <v>3.16</v>
      </c>
      <c r="E46" s="64">
        <v>0.4</v>
      </c>
      <c r="F46" s="64">
        <v>19.32</v>
      </c>
      <c r="G46" s="64">
        <v>94</v>
      </c>
      <c r="H46" s="64">
        <v>6.4000000000000001E-2</v>
      </c>
      <c r="I46" s="64"/>
      <c r="J46" s="64"/>
      <c r="K46" s="64">
        <v>0.52</v>
      </c>
      <c r="L46" s="64">
        <v>9.1999999999999993</v>
      </c>
      <c r="M46" s="64">
        <v>34.799999999999997</v>
      </c>
      <c r="N46" s="64">
        <v>13.2</v>
      </c>
      <c r="O46" s="64">
        <v>0.8</v>
      </c>
    </row>
    <row r="47" spans="1:15" s="41" customFormat="1" ht="12.75" customHeight="1" x14ac:dyDescent="0.25">
      <c r="A47" s="39"/>
      <c r="B47" s="40" t="s">
        <v>52</v>
      </c>
      <c r="C47" s="39">
        <v>50</v>
      </c>
      <c r="D47" s="64">
        <v>3.3</v>
      </c>
      <c r="E47" s="64">
        <v>0.6</v>
      </c>
      <c r="F47" s="64">
        <v>19.82</v>
      </c>
      <c r="G47" s="64">
        <v>99</v>
      </c>
      <c r="H47" s="64">
        <v>8.5000000000000006E-2</v>
      </c>
      <c r="I47" s="64"/>
      <c r="J47" s="64"/>
      <c r="K47" s="64">
        <v>0.5</v>
      </c>
      <c r="L47" s="64">
        <v>14.5</v>
      </c>
      <c r="M47" s="64">
        <v>75</v>
      </c>
      <c r="N47" s="64">
        <v>23.5</v>
      </c>
      <c r="O47" s="64">
        <v>1.95</v>
      </c>
    </row>
    <row r="48" spans="1:15" s="42" customFormat="1" ht="13.2" x14ac:dyDescent="0.25">
      <c r="A48" s="39" t="s">
        <v>20</v>
      </c>
      <c r="B48" s="40"/>
      <c r="C48" s="39">
        <f>SUM(C42:C47)</f>
        <v>920</v>
      </c>
      <c r="D48" s="64">
        <f>SUM(D42:D47)</f>
        <v>45.19</v>
      </c>
      <c r="E48" s="64">
        <f t="shared" ref="E48:O48" si="2">SUM(E42:E47)</f>
        <v>24.896000000000001</v>
      </c>
      <c r="F48" s="64">
        <f t="shared" si="2"/>
        <v>113.71299999999999</v>
      </c>
      <c r="G48" s="64">
        <f t="shared" si="2"/>
        <v>865.70900000000006</v>
      </c>
      <c r="H48" s="64">
        <f t="shared" si="2"/>
        <v>0.75700000000000012</v>
      </c>
      <c r="I48" s="64">
        <f t="shared" si="2"/>
        <v>78.878999999999991</v>
      </c>
      <c r="J48" s="64">
        <f t="shared" si="2"/>
        <v>590.54999999999995</v>
      </c>
      <c r="K48" s="64">
        <f t="shared" si="2"/>
        <v>9.3239999999999998</v>
      </c>
      <c r="L48" s="64">
        <f t="shared" si="2"/>
        <v>158.15899999999996</v>
      </c>
      <c r="M48" s="64">
        <f t="shared" si="2"/>
        <v>575.81799999999998</v>
      </c>
      <c r="N48" s="64">
        <f t="shared" si="2"/>
        <v>166.059</v>
      </c>
      <c r="O48" s="64">
        <f t="shared" si="2"/>
        <v>10.301</v>
      </c>
    </row>
    <row r="49" spans="1:15" s="43" customFormat="1" ht="12.75" customHeight="1" x14ac:dyDescent="0.25">
      <c r="A49" s="39" t="s">
        <v>87</v>
      </c>
      <c r="B49" s="40"/>
      <c r="C49" s="39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s="41" customFormat="1" ht="12.75" customHeight="1" x14ac:dyDescent="0.25">
      <c r="A50" s="39"/>
      <c r="B50" s="40" t="s">
        <v>75</v>
      </c>
      <c r="C50" s="39">
        <v>15</v>
      </c>
      <c r="D50" s="64">
        <v>0.12</v>
      </c>
      <c r="E50" s="64">
        <v>1.4999999999999999E-2</v>
      </c>
      <c r="F50" s="64">
        <v>11.97</v>
      </c>
      <c r="G50" s="64">
        <v>48.9</v>
      </c>
      <c r="H50" s="64"/>
      <c r="I50" s="64"/>
      <c r="J50" s="64"/>
      <c r="K50" s="64"/>
      <c r="L50" s="64">
        <v>3.75</v>
      </c>
      <c r="M50" s="64">
        <v>1.8</v>
      </c>
      <c r="N50" s="64">
        <v>0.9</v>
      </c>
      <c r="O50" s="64">
        <v>0.21</v>
      </c>
    </row>
    <row r="51" spans="1:15" s="41" customFormat="1" ht="12.75" customHeight="1" x14ac:dyDescent="0.25">
      <c r="A51" s="39"/>
      <c r="B51" s="40" t="s">
        <v>191</v>
      </c>
      <c r="C51" s="39">
        <v>200</v>
      </c>
      <c r="D51" s="64">
        <v>8.1999999999999993</v>
      </c>
      <c r="E51" s="64">
        <v>3</v>
      </c>
      <c r="F51" s="64">
        <v>11.8</v>
      </c>
      <c r="G51" s="64">
        <v>114</v>
      </c>
      <c r="H51" s="64"/>
      <c r="I51" s="64">
        <v>1.2</v>
      </c>
      <c r="J51" s="64">
        <v>20</v>
      </c>
      <c r="K51" s="64"/>
      <c r="L51" s="64">
        <v>248</v>
      </c>
      <c r="M51" s="64">
        <v>190</v>
      </c>
      <c r="N51" s="64">
        <v>30</v>
      </c>
      <c r="O51" s="64">
        <v>0.2</v>
      </c>
    </row>
    <row r="52" spans="1:15" s="41" customFormat="1" ht="12.75" customHeight="1" x14ac:dyDescent="0.25">
      <c r="A52" s="39"/>
      <c r="B52" s="40" t="s">
        <v>95</v>
      </c>
      <c r="C52" s="39">
        <v>235</v>
      </c>
      <c r="D52" s="64">
        <v>1.88</v>
      </c>
      <c r="E52" s="64">
        <v>0.47</v>
      </c>
      <c r="F52" s="64">
        <v>17.625</v>
      </c>
      <c r="G52" s="64">
        <v>89.3</v>
      </c>
      <c r="H52" s="64">
        <v>0.14099999999999999</v>
      </c>
      <c r="I52" s="64">
        <v>89.3</v>
      </c>
      <c r="J52" s="64"/>
      <c r="K52" s="64">
        <v>0.47</v>
      </c>
      <c r="L52" s="64">
        <v>82.25</v>
      </c>
      <c r="M52" s="64">
        <v>39.950000000000003</v>
      </c>
      <c r="N52" s="64">
        <v>25.85</v>
      </c>
      <c r="O52" s="64">
        <v>0.23499999999999999</v>
      </c>
    </row>
    <row r="53" spans="1:15" s="42" customFormat="1" ht="12.75" customHeight="1" x14ac:dyDescent="0.25">
      <c r="A53" s="39" t="s">
        <v>88</v>
      </c>
      <c r="B53" s="40"/>
      <c r="C53" s="39">
        <f>SUM(C50:C52)</f>
        <v>450</v>
      </c>
      <c r="D53" s="64">
        <v>10.199999999999999</v>
      </c>
      <c r="E53" s="64">
        <v>3.4849999999999999</v>
      </c>
      <c r="F53" s="64">
        <v>41.395000000000003</v>
      </c>
      <c r="G53" s="64">
        <v>252.2</v>
      </c>
      <c r="H53" s="64">
        <v>0.14099999999999999</v>
      </c>
      <c r="I53" s="64">
        <v>90.5</v>
      </c>
      <c r="J53" s="64">
        <v>20</v>
      </c>
      <c r="K53" s="64">
        <v>0.47</v>
      </c>
      <c r="L53" s="64">
        <v>334</v>
      </c>
      <c r="M53" s="64">
        <v>231.75</v>
      </c>
      <c r="N53" s="64">
        <v>56.75</v>
      </c>
      <c r="O53" s="64">
        <v>0.64500000000000002</v>
      </c>
    </row>
    <row r="54" spans="1:15" s="44" customFormat="1" ht="12.75" customHeight="1" x14ac:dyDescent="0.25">
      <c r="A54" s="39" t="s">
        <v>38</v>
      </c>
      <c r="B54" s="40"/>
      <c r="C54" s="39"/>
      <c r="D54" s="64">
        <f>D53+D48+D40</f>
        <v>85.171999999999997</v>
      </c>
      <c r="E54" s="64">
        <f t="shared" ref="E54:O54" si="3">E53+E48+E40</f>
        <v>49.831000000000003</v>
      </c>
      <c r="F54" s="64">
        <f t="shared" si="3"/>
        <v>253.786</v>
      </c>
      <c r="G54" s="64">
        <f t="shared" si="3"/>
        <v>1826.5810000000001</v>
      </c>
      <c r="H54" s="64">
        <f t="shared" si="3"/>
        <v>1.133</v>
      </c>
      <c r="I54" s="64">
        <f t="shared" si="3"/>
        <v>177.37899999999999</v>
      </c>
      <c r="J54" s="64">
        <f t="shared" si="3"/>
        <v>636.66999999999996</v>
      </c>
      <c r="K54" s="64">
        <f t="shared" si="3"/>
        <v>13.812000000000001</v>
      </c>
      <c r="L54" s="64">
        <f t="shared" si="3"/>
        <v>654.471</v>
      </c>
      <c r="M54" s="64">
        <f t="shared" si="3"/>
        <v>1235.183</v>
      </c>
      <c r="N54" s="64">
        <f t="shared" si="3"/>
        <v>322.84899999999999</v>
      </c>
      <c r="O54" s="64">
        <f t="shared" si="3"/>
        <v>15.96</v>
      </c>
    </row>
    <row r="55" spans="1:15" s="45" customFormat="1" ht="12.75" customHeight="1" x14ac:dyDescent="0.25">
      <c r="A55" s="39" t="s">
        <v>37</v>
      </c>
      <c r="B55" s="40"/>
      <c r="C55" s="39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s="46" customFormat="1" ht="12.75" customHeight="1" x14ac:dyDescent="0.25">
      <c r="A56" s="39" t="s">
        <v>43</v>
      </c>
      <c r="B56" s="40" t="s">
        <v>42</v>
      </c>
      <c r="C56" s="39" t="s">
        <v>0</v>
      </c>
      <c r="D56" s="64" t="s">
        <v>1</v>
      </c>
      <c r="E56" s="64"/>
      <c r="F56" s="64"/>
      <c r="G56" s="64" t="s">
        <v>41</v>
      </c>
      <c r="H56" s="64" t="s">
        <v>9</v>
      </c>
      <c r="I56" s="64"/>
      <c r="J56" s="64"/>
      <c r="K56" s="64"/>
      <c r="L56" s="64" t="s">
        <v>10</v>
      </c>
      <c r="M56" s="64"/>
      <c r="N56" s="64"/>
      <c r="O56" s="64"/>
    </row>
    <row r="57" spans="1:15" s="46" customFormat="1" ht="12.75" customHeight="1" x14ac:dyDescent="0.25">
      <c r="A57" s="39"/>
      <c r="B57" s="40"/>
      <c r="C57" s="39"/>
      <c r="D57" s="64" t="s">
        <v>2</v>
      </c>
      <c r="E57" s="64" t="s">
        <v>3</v>
      </c>
      <c r="F57" s="64" t="s">
        <v>4</v>
      </c>
      <c r="G57" s="64"/>
      <c r="H57" s="64" t="s">
        <v>11</v>
      </c>
      <c r="I57" s="64" t="s">
        <v>12</v>
      </c>
      <c r="J57" s="64" t="s">
        <v>13</v>
      </c>
      <c r="K57" s="64" t="s">
        <v>14</v>
      </c>
      <c r="L57" s="64" t="s">
        <v>15</v>
      </c>
      <c r="M57" s="64" t="s">
        <v>16</v>
      </c>
      <c r="N57" s="64" t="s">
        <v>17</v>
      </c>
      <c r="O57" s="64" t="s">
        <v>18</v>
      </c>
    </row>
    <row r="58" spans="1:15" s="43" customFormat="1" ht="12.75" customHeight="1" x14ac:dyDescent="0.25">
      <c r="A58" s="39" t="s">
        <v>22</v>
      </c>
      <c r="B58" s="40"/>
      <c r="C58" s="39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s="41" customFormat="1" ht="12.75" customHeight="1" x14ac:dyDescent="0.25">
      <c r="A59" s="39" t="s">
        <v>149</v>
      </c>
      <c r="B59" s="40" t="s">
        <v>96</v>
      </c>
      <c r="C59" s="39">
        <v>140</v>
      </c>
      <c r="D59" s="64">
        <v>23.795999999999999</v>
      </c>
      <c r="E59" s="64">
        <v>14.44</v>
      </c>
      <c r="F59" s="64">
        <v>21.905000000000001</v>
      </c>
      <c r="G59" s="64">
        <v>317.66300000000001</v>
      </c>
      <c r="H59" s="64">
        <v>0.08</v>
      </c>
      <c r="I59" s="64">
        <v>0.60499999999999998</v>
      </c>
      <c r="J59" s="64">
        <v>93</v>
      </c>
      <c r="K59" s="64">
        <v>0.34699999999999998</v>
      </c>
      <c r="L59" s="64">
        <v>204.6</v>
      </c>
      <c r="M59" s="64">
        <v>290.33999999999997</v>
      </c>
      <c r="N59" s="64">
        <v>32.53</v>
      </c>
      <c r="O59" s="64">
        <v>0.95499999999999996</v>
      </c>
    </row>
    <row r="60" spans="1:15" s="41" customFormat="1" ht="12.75" customHeight="1" x14ac:dyDescent="0.25">
      <c r="A60" s="39" t="s">
        <v>150</v>
      </c>
      <c r="B60" s="40" t="s">
        <v>97</v>
      </c>
      <c r="C60" s="39">
        <v>30</v>
      </c>
      <c r="D60" s="64">
        <v>1.23</v>
      </c>
      <c r="E60" s="64">
        <v>0.45</v>
      </c>
      <c r="F60" s="64">
        <v>1.77</v>
      </c>
      <c r="G60" s="64">
        <v>17.100000000000001</v>
      </c>
      <c r="H60" s="64"/>
      <c r="I60" s="64">
        <v>0.18</v>
      </c>
      <c r="J60" s="64">
        <v>3</v>
      </c>
      <c r="K60" s="64"/>
      <c r="L60" s="64">
        <v>37.200000000000003</v>
      </c>
      <c r="M60" s="64">
        <v>28.5</v>
      </c>
      <c r="N60" s="64">
        <v>4.5</v>
      </c>
      <c r="O60" s="64">
        <v>0.03</v>
      </c>
    </row>
    <row r="61" spans="1:15" s="41" customFormat="1" ht="12.75" customHeight="1" x14ac:dyDescent="0.25">
      <c r="A61" s="39" t="s">
        <v>151</v>
      </c>
      <c r="B61" s="40" t="s">
        <v>79</v>
      </c>
      <c r="C61" s="39">
        <v>200</v>
      </c>
      <c r="D61" s="64"/>
      <c r="E61" s="64"/>
      <c r="F61" s="64">
        <v>9.9830000000000005</v>
      </c>
      <c r="G61" s="64">
        <v>39.911999999999999</v>
      </c>
      <c r="H61" s="64">
        <v>1E-3</v>
      </c>
      <c r="I61" s="64">
        <v>0.1</v>
      </c>
      <c r="J61" s="64"/>
      <c r="K61" s="64"/>
      <c r="L61" s="64">
        <v>4.95</v>
      </c>
      <c r="M61" s="64">
        <v>8.24</v>
      </c>
      <c r="N61" s="64">
        <v>4.4000000000000004</v>
      </c>
      <c r="O61" s="64">
        <v>0.85</v>
      </c>
    </row>
    <row r="62" spans="1:15" s="41" customFormat="1" ht="12.75" customHeight="1" x14ac:dyDescent="0.25">
      <c r="A62" s="39"/>
      <c r="B62" s="40" t="s">
        <v>199</v>
      </c>
      <c r="C62" s="39">
        <v>150</v>
      </c>
      <c r="D62" s="64">
        <v>0.6</v>
      </c>
      <c r="E62" s="64">
        <v>0.6</v>
      </c>
      <c r="F62" s="64">
        <v>14.7</v>
      </c>
      <c r="G62" s="64">
        <v>70.5</v>
      </c>
      <c r="H62" s="64">
        <v>4.4999999999999998E-2</v>
      </c>
      <c r="I62" s="64">
        <v>15</v>
      </c>
      <c r="J62" s="64">
        <v>7.5</v>
      </c>
      <c r="K62" s="64">
        <v>0.3</v>
      </c>
      <c r="L62" s="64">
        <v>24</v>
      </c>
      <c r="M62" s="64">
        <v>16.5</v>
      </c>
      <c r="N62" s="64">
        <v>13.5</v>
      </c>
      <c r="O62" s="64">
        <v>3.3</v>
      </c>
    </row>
    <row r="63" spans="1:15" s="41" customFormat="1" ht="12.75" customHeight="1" x14ac:dyDescent="0.25">
      <c r="A63" s="39"/>
      <c r="B63" s="40" t="s">
        <v>74</v>
      </c>
      <c r="C63" s="39">
        <v>60</v>
      </c>
      <c r="D63" s="64">
        <v>4.5</v>
      </c>
      <c r="E63" s="64">
        <v>1.74</v>
      </c>
      <c r="F63" s="64">
        <v>30.84</v>
      </c>
      <c r="G63" s="64">
        <v>157.02000000000001</v>
      </c>
      <c r="H63" s="64">
        <v>6.6000000000000003E-2</v>
      </c>
      <c r="I63" s="64"/>
      <c r="J63" s="64"/>
      <c r="K63" s="64">
        <v>1.02</v>
      </c>
      <c r="L63" s="64">
        <v>11.4</v>
      </c>
      <c r="M63" s="64">
        <v>39</v>
      </c>
      <c r="N63" s="64">
        <v>7.8</v>
      </c>
      <c r="O63" s="64">
        <v>0.72</v>
      </c>
    </row>
    <row r="64" spans="1:15" s="42" customFormat="1" ht="12.75" customHeight="1" x14ac:dyDescent="0.25">
      <c r="A64" s="39" t="s">
        <v>21</v>
      </c>
      <c r="B64" s="40"/>
      <c r="C64" s="39">
        <f>SUM(C59:C63)</f>
        <v>580</v>
      </c>
      <c r="D64" s="64">
        <v>30.126000000000001</v>
      </c>
      <c r="E64" s="64">
        <v>17.23</v>
      </c>
      <c r="F64" s="64">
        <v>79.197999999999993</v>
      </c>
      <c r="G64" s="64">
        <v>602.19500000000005</v>
      </c>
      <c r="H64" s="64">
        <v>0.192</v>
      </c>
      <c r="I64" s="64">
        <v>15.885</v>
      </c>
      <c r="J64" s="64">
        <v>103.5</v>
      </c>
      <c r="K64" s="64">
        <v>1.667</v>
      </c>
      <c r="L64" s="64">
        <v>282.14999999999998</v>
      </c>
      <c r="M64" s="64">
        <v>382.58</v>
      </c>
      <c r="N64" s="64">
        <v>62.73</v>
      </c>
      <c r="O64" s="64">
        <v>5.8550000000000004</v>
      </c>
    </row>
    <row r="65" spans="1:15" s="43" customFormat="1" ht="12.75" customHeight="1" x14ac:dyDescent="0.25">
      <c r="A65" s="39" t="s">
        <v>7</v>
      </c>
      <c r="B65" s="40"/>
      <c r="C65" s="39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s="41" customFormat="1" ht="12.75" customHeight="1" x14ac:dyDescent="0.25">
      <c r="A66" s="39" t="s">
        <v>152</v>
      </c>
      <c r="B66" s="40" t="s">
        <v>222</v>
      </c>
      <c r="C66" s="39">
        <v>100</v>
      </c>
      <c r="D66" s="64">
        <v>2.87</v>
      </c>
      <c r="E66" s="64">
        <v>6.375</v>
      </c>
      <c r="F66" s="64">
        <v>10.125</v>
      </c>
      <c r="G66" s="64">
        <v>109.80500000000001</v>
      </c>
      <c r="H66" s="64">
        <v>0.09</v>
      </c>
      <c r="I66" s="64">
        <v>11.5</v>
      </c>
      <c r="J66" s="64">
        <v>630</v>
      </c>
      <c r="K66" s="64">
        <v>2.4449999999999998</v>
      </c>
      <c r="L66" s="64">
        <v>21.204000000000001</v>
      </c>
      <c r="M66" s="64">
        <v>68.325000000000003</v>
      </c>
      <c r="N66" s="64">
        <v>25.116</v>
      </c>
      <c r="O66" s="64">
        <v>0.94399999999999995</v>
      </c>
    </row>
    <row r="67" spans="1:15" s="41" customFormat="1" ht="38.25" customHeight="1" x14ac:dyDescent="0.25">
      <c r="A67" s="39" t="s">
        <v>153</v>
      </c>
      <c r="B67" s="40" t="s">
        <v>246</v>
      </c>
      <c r="C67" s="39">
        <v>250</v>
      </c>
      <c r="D67" s="64">
        <v>3.0630000000000002</v>
      </c>
      <c r="E67" s="64">
        <v>5.3559999999999999</v>
      </c>
      <c r="F67" s="64">
        <v>11.763999999999999</v>
      </c>
      <c r="G67" s="64">
        <v>110.196</v>
      </c>
      <c r="H67" s="64">
        <v>6.2E-2</v>
      </c>
      <c r="I67" s="64">
        <v>21.07</v>
      </c>
      <c r="J67" s="64">
        <v>240.72</v>
      </c>
      <c r="K67" s="64">
        <v>1.7849999999999999</v>
      </c>
      <c r="L67" s="64">
        <v>47.064</v>
      </c>
      <c r="M67" s="64">
        <v>58.253999999999998</v>
      </c>
      <c r="N67" s="64">
        <v>26.472999999999999</v>
      </c>
      <c r="O67" s="64">
        <v>1.214</v>
      </c>
    </row>
    <row r="68" spans="1:15" s="41" customFormat="1" ht="12.75" customHeight="1" x14ac:dyDescent="0.25">
      <c r="A68" s="39"/>
      <c r="B68" s="40" t="s">
        <v>98</v>
      </c>
      <c r="C68" s="39">
        <v>80</v>
      </c>
      <c r="D68" s="64">
        <v>15.433999999999999</v>
      </c>
      <c r="E68" s="64">
        <v>11.968</v>
      </c>
      <c r="F68" s="64">
        <v>14.193</v>
      </c>
      <c r="G68" s="64">
        <v>226.839</v>
      </c>
      <c r="H68" s="64">
        <v>0.159</v>
      </c>
      <c r="I68" s="64">
        <v>10.73</v>
      </c>
      <c r="J68" s="64">
        <v>2562</v>
      </c>
      <c r="K68" s="64">
        <v>2.14</v>
      </c>
      <c r="L68" s="64">
        <v>14.8</v>
      </c>
      <c r="M68" s="64">
        <v>196.87</v>
      </c>
      <c r="N68" s="64">
        <v>23.11</v>
      </c>
      <c r="O68" s="64">
        <v>3.742</v>
      </c>
    </row>
    <row r="69" spans="1:15" s="41" customFormat="1" ht="12.75" customHeight="1" x14ac:dyDescent="0.25">
      <c r="A69" s="39" t="s">
        <v>154</v>
      </c>
      <c r="B69" s="40" t="s">
        <v>99</v>
      </c>
      <c r="C69" s="39">
        <v>30</v>
      </c>
      <c r="D69" s="64">
        <v>0.55500000000000005</v>
      </c>
      <c r="E69" s="64">
        <v>1.151</v>
      </c>
      <c r="F69" s="64">
        <v>2.238</v>
      </c>
      <c r="G69" s="64">
        <v>21.89</v>
      </c>
      <c r="H69" s="64">
        <v>2.3E-2</v>
      </c>
      <c r="I69" s="64">
        <v>1.38</v>
      </c>
      <c r="J69" s="64">
        <v>7.5</v>
      </c>
      <c r="K69" s="64">
        <v>8.3000000000000004E-2</v>
      </c>
      <c r="L69" s="64">
        <v>7.56</v>
      </c>
      <c r="M69" s="64">
        <v>8.3350000000000009</v>
      </c>
      <c r="N69" s="64">
        <v>2.4950000000000001</v>
      </c>
      <c r="O69" s="64">
        <v>0.108</v>
      </c>
    </row>
    <row r="70" spans="1:15" s="41" customFormat="1" ht="12.75" customHeight="1" x14ac:dyDescent="0.25">
      <c r="A70" s="39" t="s">
        <v>155</v>
      </c>
      <c r="B70" s="40" t="s">
        <v>100</v>
      </c>
      <c r="C70" s="39">
        <v>180</v>
      </c>
      <c r="D70" s="64">
        <v>2.8780000000000001</v>
      </c>
      <c r="E70" s="64">
        <v>9.423</v>
      </c>
      <c r="F70" s="64">
        <v>21.960999999999999</v>
      </c>
      <c r="G70" s="64">
        <v>185.249</v>
      </c>
      <c r="H70" s="64">
        <v>0.153</v>
      </c>
      <c r="I70" s="64">
        <v>21.95</v>
      </c>
      <c r="J70" s="64">
        <v>820</v>
      </c>
      <c r="K70" s="64">
        <v>4.3140000000000001</v>
      </c>
      <c r="L70" s="64">
        <v>29.100999999999999</v>
      </c>
      <c r="M70" s="64">
        <v>85.873999999999995</v>
      </c>
      <c r="N70" s="64">
        <v>39.433</v>
      </c>
      <c r="O70" s="64">
        <v>1.3080000000000001</v>
      </c>
    </row>
    <row r="71" spans="1:15" s="41" customFormat="1" ht="12.75" customHeight="1" x14ac:dyDescent="0.25">
      <c r="A71" s="39" t="s">
        <v>156</v>
      </c>
      <c r="B71" s="40" t="s">
        <v>101</v>
      </c>
      <c r="C71" s="39">
        <v>200</v>
      </c>
      <c r="D71" s="64">
        <v>0.2</v>
      </c>
      <c r="E71" s="64">
        <v>0.04</v>
      </c>
      <c r="F71" s="64">
        <v>12.28</v>
      </c>
      <c r="G71" s="64">
        <v>47.5</v>
      </c>
      <c r="H71" s="64">
        <v>6.0000000000000001E-3</v>
      </c>
      <c r="I71" s="64">
        <v>40</v>
      </c>
      <c r="J71" s="64"/>
      <c r="K71" s="64">
        <v>0.14399999999999999</v>
      </c>
      <c r="L71" s="64">
        <v>7.2</v>
      </c>
      <c r="M71" s="64">
        <v>6.6</v>
      </c>
      <c r="N71" s="64">
        <v>6.2</v>
      </c>
      <c r="O71" s="64">
        <v>0.28999999999999998</v>
      </c>
    </row>
    <row r="72" spans="1:15" s="41" customFormat="1" ht="12.75" customHeight="1" x14ac:dyDescent="0.25">
      <c r="A72" s="39"/>
      <c r="B72" s="40" t="s">
        <v>6</v>
      </c>
      <c r="C72" s="39">
        <v>40</v>
      </c>
      <c r="D72" s="64">
        <v>3.16</v>
      </c>
      <c r="E72" s="64">
        <v>0.4</v>
      </c>
      <c r="F72" s="64">
        <v>19.32</v>
      </c>
      <c r="G72" s="64">
        <v>94</v>
      </c>
      <c r="H72" s="64">
        <v>6.4000000000000001E-2</v>
      </c>
      <c r="I72" s="64"/>
      <c r="J72" s="64"/>
      <c r="K72" s="64">
        <v>0.52</v>
      </c>
      <c r="L72" s="64">
        <v>9.1999999999999993</v>
      </c>
      <c r="M72" s="64">
        <v>34.799999999999997</v>
      </c>
      <c r="N72" s="64">
        <v>13.2</v>
      </c>
      <c r="O72" s="64">
        <v>0.8</v>
      </c>
    </row>
    <row r="73" spans="1:15" s="41" customFormat="1" ht="12.75" customHeight="1" x14ac:dyDescent="0.25">
      <c r="A73" s="39"/>
      <c r="B73" s="40" t="s">
        <v>52</v>
      </c>
      <c r="C73" s="39">
        <v>50</v>
      </c>
      <c r="D73" s="64">
        <v>3.3</v>
      </c>
      <c r="E73" s="64">
        <v>0.6</v>
      </c>
      <c r="F73" s="64">
        <v>19.82</v>
      </c>
      <c r="G73" s="64">
        <v>99</v>
      </c>
      <c r="H73" s="64">
        <v>8.5000000000000006E-2</v>
      </c>
      <c r="I73" s="64"/>
      <c r="J73" s="64"/>
      <c r="K73" s="64">
        <v>0.5</v>
      </c>
      <c r="L73" s="64">
        <v>14.5</v>
      </c>
      <c r="M73" s="64">
        <v>75</v>
      </c>
      <c r="N73" s="64">
        <v>23.5</v>
      </c>
      <c r="O73" s="64">
        <v>1.95</v>
      </c>
    </row>
    <row r="74" spans="1:15" s="42" customFormat="1" ht="13.2" x14ac:dyDescent="0.25">
      <c r="A74" s="39" t="s">
        <v>20</v>
      </c>
      <c r="B74" s="40"/>
      <c r="C74" s="39">
        <f>SUM(C66:C73)</f>
        <v>930</v>
      </c>
      <c r="D74" s="64">
        <f>SUM(D66:D73)</f>
        <v>31.459999999999997</v>
      </c>
      <c r="E74" s="64">
        <f t="shared" ref="E74:O74" si="4">SUM(E66:E73)</f>
        <v>35.312999999999995</v>
      </c>
      <c r="F74" s="64">
        <f t="shared" si="4"/>
        <v>111.70099999999999</v>
      </c>
      <c r="G74" s="64">
        <f t="shared" si="4"/>
        <v>894.47900000000004</v>
      </c>
      <c r="H74" s="64">
        <f t="shared" si="4"/>
        <v>0.6419999999999999</v>
      </c>
      <c r="I74" s="64">
        <f t="shared" si="4"/>
        <v>106.63</v>
      </c>
      <c r="J74" s="64">
        <f t="shared" si="4"/>
        <v>4260.22</v>
      </c>
      <c r="K74" s="64">
        <f t="shared" si="4"/>
        <v>11.930999999999999</v>
      </c>
      <c r="L74" s="64">
        <f t="shared" si="4"/>
        <v>150.62899999999999</v>
      </c>
      <c r="M74" s="64">
        <f t="shared" si="4"/>
        <v>534.05799999999999</v>
      </c>
      <c r="N74" s="64">
        <f t="shared" si="4"/>
        <v>159.52700000000002</v>
      </c>
      <c r="O74" s="64">
        <f t="shared" si="4"/>
        <v>10.356</v>
      </c>
    </row>
    <row r="75" spans="1:15" s="43" customFormat="1" ht="12.75" customHeight="1" x14ac:dyDescent="0.25">
      <c r="A75" s="39" t="s">
        <v>87</v>
      </c>
      <c r="B75" s="40"/>
      <c r="C75" s="39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s="41" customFormat="1" ht="12.75" customHeight="1" x14ac:dyDescent="0.25">
      <c r="A76" s="39"/>
      <c r="B76" s="40" t="s">
        <v>72</v>
      </c>
      <c r="C76" s="39">
        <v>15</v>
      </c>
      <c r="D76" s="64">
        <v>1.125</v>
      </c>
      <c r="E76" s="64">
        <v>1.47</v>
      </c>
      <c r="F76" s="64">
        <v>11.16</v>
      </c>
      <c r="G76" s="64">
        <v>62.55</v>
      </c>
      <c r="H76" s="64">
        <v>1.2E-2</v>
      </c>
      <c r="I76" s="64"/>
      <c r="J76" s="64">
        <v>1.5</v>
      </c>
      <c r="K76" s="64"/>
      <c r="L76" s="64">
        <v>4.3499999999999996</v>
      </c>
      <c r="M76" s="64">
        <v>13.5</v>
      </c>
      <c r="N76" s="64">
        <v>3</v>
      </c>
      <c r="O76" s="64">
        <v>0.315</v>
      </c>
    </row>
    <row r="77" spans="1:15" s="41" customFormat="1" ht="12.75" customHeight="1" x14ac:dyDescent="0.25">
      <c r="A77" s="39"/>
      <c r="B77" s="40" t="s">
        <v>191</v>
      </c>
      <c r="C77" s="39">
        <v>200</v>
      </c>
      <c r="D77" s="64">
        <v>8.1999999999999993</v>
      </c>
      <c r="E77" s="64">
        <v>3</v>
      </c>
      <c r="F77" s="64">
        <v>11.8</v>
      </c>
      <c r="G77" s="64">
        <v>114</v>
      </c>
      <c r="H77" s="64"/>
      <c r="I77" s="64">
        <v>1.2</v>
      </c>
      <c r="J77" s="64">
        <v>20</v>
      </c>
      <c r="K77" s="64"/>
      <c r="L77" s="64">
        <v>248</v>
      </c>
      <c r="M77" s="64">
        <v>190</v>
      </c>
      <c r="N77" s="64">
        <v>30</v>
      </c>
      <c r="O77" s="64">
        <v>0.2</v>
      </c>
    </row>
    <row r="78" spans="1:15" s="41" customFormat="1" ht="12.75" customHeight="1" x14ac:dyDescent="0.25">
      <c r="A78" s="39"/>
      <c r="B78" s="40" t="s">
        <v>199</v>
      </c>
      <c r="C78" s="39">
        <v>235</v>
      </c>
      <c r="D78" s="64">
        <v>0.94</v>
      </c>
      <c r="E78" s="64">
        <v>0.94</v>
      </c>
      <c r="F78" s="64">
        <v>23.03</v>
      </c>
      <c r="G78" s="64">
        <v>110.45</v>
      </c>
      <c r="H78" s="64">
        <v>7.0999999999999994E-2</v>
      </c>
      <c r="I78" s="64">
        <v>23.5</v>
      </c>
      <c r="J78" s="64">
        <v>11.75</v>
      </c>
      <c r="K78" s="64">
        <v>0.47</v>
      </c>
      <c r="L78" s="64">
        <v>37.6</v>
      </c>
      <c r="M78" s="64">
        <v>25.85</v>
      </c>
      <c r="N78" s="64">
        <v>21.15</v>
      </c>
      <c r="O78" s="64">
        <v>5.17</v>
      </c>
    </row>
    <row r="79" spans="1:15" s="42" customFormat="1" ht="12.75" customHeight="1" x14ac:dyDescent="0.25">
      <c r="A79" s="39" t="s">
        <v>88</v>
      </c>
      <c r="B79" s="40"/>
      <c r="C79" s="39">
        <f>SUM(C76:C78)</f>
        <v>450</v>
      </c>
      <c r="D79" s="64">
        <v>10.265000000000001</v>
      </c>
      <c r="E79" s="64">
        <v>5.41</v>
      </c>
      <c r="F79" s="64">
        <v>45.99</v>
      </c>
      <c r="G79" s="64">
        <v>287</v>
      </c>
      <c r="H79" s="64">
        <v>8.3000000000000004E-2</v>
      </c>
      <c r="I79" s="64">
        <v>24.7</v>
      </c>
      <c r="J79" s="64">
        <v>33.25</v>
      </c>
      <c r="K79" s="64">
        <v>0.47</v>
      </c>
      <c r="L79" s="64">
        <v>289.95</v>
      </c>
      <c r="M79" s="64">
        <v>229.35</v>
      </c>
      <c r="N79" s="64">
        <v>54.15</v>
      </c>
      <c r="O79" s="64">
        <v>5.6849999999999996</v>
      </c>
    </row>
    <row r="80" spans="1:15" s="44" customFormat="1" ht="12.75" customHeight="1" x14ac:dyDescent="0.25">
      <c r="A80" s="39" t="s">
        <v>36</v>
      </c>
      <c r="B80" s="40"/>
      <c r="C80" s="39"/>
      <c r="D80" s="64">
        <f>D79+D74+D64</f>
        <v>71.850999999999999</v>
      </c>
      <c r="E80" s="64">
        <f t="shared" ref="E80:O80" si="5">E79+E74+E64</f>
        <v>57.953000000000003</v>
      </c>
      <c r="F80" s="64">
        <f t="shared" si="5"/>
        <v>236.88900000000001</v>
      </c>
      <c r="G80" s="64">
        <f t="shared" si="5"/>
        <v>1783.674</v>
      </c>
      <c r="H80" s="64">
        <f t="shared" si="5"/>
        <v>0.91699999999999982</v>
      </c>
      <c r="I80" s="64">
        <f t="shared" si="5"/>
        <v>147.21499999999997</v>
      </c>
      <c r="J80" s="64">
        <f t="shared" si="5"/>
        <v>4396.97</v>
      </c>
      <c r="K80" s="64">
        <f t="shared" si="5"/>
        <v>14.068</v>
      </c>
      <c r="L80" s="64">
        <f t="shared" si="5"/>
        <v>722.72899999999993</v>
      </c>
      <c r="M80" s="64">
        <f t="shared" si="5"/>
        <v>1145.9880000000001</v>
      </c>
      <c r="N80" s="64">
        <f t="shared" si="5"/>
        <v>276.40700000000004</v>
      </c>
      <c r="O80" s="64">
        <f t="shared" si="5"/>
        <v>21.896000000000001</v>
      </c>
    </row>
    <row r="81" spans="1:15" s="45" customFormat="1" ht="12.75" customHeight="1" x14ac:dyDescent="0.25">
      <c r="A81" s="39" t="s">
        <v>35</v>
      </c>
      <c r="B81" s="40"/>
      <c r="C81" s="39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s="46" customFormat="1" ht="12.75" customHeight="1" x14ac:dyDescent="0.25">
      <c r="A82" s="39" t="s">
        <v>43</v>
      </c>
      <c r="B82" s="40" t="s">
        <v>42</v>
      </c>
      <c r="C82" s="39" t="s">
        <v>0</v>
      </c>
      <c r="D82" s="64" t="s">
        <v>1</v>
      </c>
      <c r="E82" s="64"/>
      <c r="F82" s="64"/>
      <c r="G82" s="64" t="s">
        <v>41</v>
      </c>
      <c r="H82" s="64" t="s">
        <v>9</v>
      </c>
      <c r="I82" s="64"/>
      <c r="J82" s="64"/>
      <c r="K82" s="64"/>
      <c r="L82" s="64" t="s">
        <v>10</v>
      </c>
      <c r="M82" s="64"/>
      <c r="N82" s="64"/>
      <c r="O82" s="64"/>
    </row>
    <row r="83" spans="1:15" s="46" customFormat="1" ht="12.75" customHeight="1" x14ac:dyDescent="0.25">
      <c r="A83" s="39"/>
      <c r="B83" s="40"/>
      <c r="C83" s="39"/>
      <c r="D83" s="64" t="s">
        <v>2</v>
      </c>
      <c r="E83" s="64" t="s">
        <v>3</v>
      </c>
      <c r="F83" s="64" t="s">
        <v>4</v>
      </c>
      <c r="G83" s="64"/>
      <c r="H83" s="64" t="s">
        <v>11</v>
      </c>
      <c r="I83" s="64" t="s">
        <v>12</v>
      </c>
      <c r="J83" s="64" t="s">
        <v>13</v>
      </c>
      <c r="K83" s="64" t="s">
        <v>14</v>
      </c>
      <c r="L83" s="64" t="s">
        <v>15</v>
      </c>
      <c r="M83" s="64" t="s">
        <v>16</v>
      </c>
      <c r="N83" s="64" t="s">
        <v>17</v>
      </c>
      <c r="O83" s="64" t="s">
        <v>18</v>
      </c>
    </row>
    <row r="84" spans="1:15" s="43" customFormat="1" ht="12.75" customHeight="1" x14ac:dyDescent="0.25">
      <c r="A84" s="39" t="s">
        <v>22</v>
      </c>
      <c r="B84" s="40"/>
      <c r="C84" s="39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s="41" customFormat="1" ht="25.5" customHeight="1" x14ac:dyDescent="0.25">
      <c r="A85" s="39" t="s">
        <v>141</v>
      </c>
      <c r="B85" s="40" t="s">
        <v>102</v>
      </c>
      <c r="C85" s="39">
        <v>40</v>
      </c>
      <c r="D85" s="64">
        <v>0.44</v>
      </c>
      <c r="E85" s="64">
        <v>0.08</v>
      </c>
      <c r="F85" s="64">
        <v>1.52</v>
      </c>
      <c r="G85" s="64">
        <v>9.6</v>
      </c>
      <c r="H85" s="64">
        <v>2.4E-2</v>
      </c>
      <c r="I85" s="64">
        <v>10</v>
      </c>
      <c r="J85" s="64"/>
      <c r="K85" s="64">
        <v>0.28000000000000003</v>
      </c>
      <c r="L85" s="64">
        <v>5.6</v>
      </c>
      <c r="M85" s="64">
        <v>10.4</v>
      </c>
      <c r="N85" s="64">
        <v>8</v>
      </c>
      <c r="O85" s="64">
        <v>0.36</v>
      </c>
    </row>
    <row r="86" spans="1:15" s="41" customFormat="1" ht="12.75" customHeight="1" x14ac:dyDescent="0.25">
      <c r="A86" s="39" t="s">
        <v>157</v>
      </c>
      <c r="B86" s="40" t="s">
        <v>103</v>
      </c>
      <c r="C86" s="39">
        <v>80</v>
      </c>
      <c r="D86" s="64">
        <v>22.05</v>
      </c>
      <c r="E86" s="64">
        <v>6.2489999999999997</v>
      </c>
      <c r="F86" s="64"/>
      <c r="G86" s="64">
        <v>145.49100000000001</v>
      </c>
      <c r="H86" s="64">
        <v>9.5000000000000001E-2</v>
      </c>
      <c r="I86" s="64">
        <v>2.1</v>
      </c>
      <c r="J86" s="64">
        <v>42</v>
      </c>
      <c r="K86" s="64">
        <v>0.755</v>
      </c>
      <c r="L86" s="64">
        <v>18.38</v>
      </c>
      <c r="M86" s="64">
        <v>168.77</v>
      </c>
      <c r="N86" s="64">
        <v>20.170000000000002</v>
      </c>
      <c r="O86" s="64">
        <v>1.3939999999999999</v>
      </c>
    </row>
    <row r="87" spans="1:15" s="41" customFormat="1" ht="12.75" customHeight="1" x14ac:dyDescent="0.25">
      <c r="A87" s="39" t="s">
        <v>138</v>
      </c>
      <c r="B87" s="40" t="s">
        <v>85</v>
      </c>
      <c r="C87" s="39">
        <v>30</v>
      </c>
      <c r="D87" s="64">
        <v>0.42399999999999999</v>
      </c>
      <c r="E87" s="64">
        <v>1.226</v>
      </c>
      <c r="F87" s="64">
        <v>1.6859999999999999</v>
      </c>
      <c r="G87" s="64">
        <v>19.64</v>
      </c>
      <c r="H87" s="64">
        <v>1.7999999999999999E-2</v>
      </c>
      <c r="I87" s="64">
        <v>3.2000000000000001E-2</v>
      </c>
      <c r="J87" s="64">
        <v>8</v>
      </c>
      <c r="K87" s="64">
        <v>5.3999999999999999E-2</v>
      </c>
      <c r="L87" s="64">
        <v>7.4</v>
      </c>
      <c r="M87" s="64">
        <v>6.6</v>
      </c>
      <c r="N87" s="64">
        <v>1.04</v>
      </c>
      <c r="O87" s="64">
        <v>0.04</v>
      </c>
    </row>
    <row r="88" spans="1:15" s="41" customFormat="1" ht="12.75" customHeight="1" x14ac:dyDescent="0.25">
      <c r="A88" s="39" t="s">
        <v>158</v>
      </c>
      <c r="B88" s="40" t="s">
        <v>104</v>
      </c>
      <c r="C88" s="39">
        <v>180</v>
      </c>
      <c r="D88" s="64">
        <v>4.6529999999999996</v>
      </c>
      <c r="E88" s="64">
        <v>3.1509999999999998</v>
      </c>
      <c r="F88" s="64">
        <v>18.117000000000001</v>
      </c>
      <c r="G88" s="64">
        <v>122.55500000000001</v>
      </c>
      <c r="H88" s="64">
        <v>0.10100000000000001</v>
      </c>
      <c r="I88" s="64">
        <v>99.015000000000001</v>
      </c>
      <c r="J88" s="64">
        <v>91.6</v>
      </c>
      <c r="K88" s="64">
        <v>0.41699999999999998</v>
      </c>
      <c r="L88" s="64">
        <v>108.13800000000001</v>
      </c>
      <c r="M88" s="64">
        <v>81.263999999999996</v>
      </c>
      <c r="N88" s="64">
        <v>41.511000000000003</v>
      </c>
      <c r="O88" s="64">
        <v>1.639</v>
      </c>
    </row>
    <row r="89" spans="1:15" s="41" customFormat="1" ht="12.75" customHeight="1" x14ac:dyDescent="0.25">
      <c r="A89" s="39" t="s">
        <v>134</v>
      </c>
      <c r="B89" s="40" t="s">
        <v>83</v>
      </c>
      <c r="C89" s="39">
        <v>200</v>
      </c>
      <c r="D89" s="64">
        <v>3.9</v>
      </c>
      <c r="E89" s="64">
        <v>3</v>
      </c>
      <c r="F89" s="64">
        <v>15.28</v>
      </c>
      <c r="G89" s="64">
        <v>99.9</v>
      </c>
      <c r="H89" s="64">
        <v>2.3E-2</v>
      </c>
      <c r="I89" s="64">
        <v>0.78400000000000003</v>
      </c>
      <c r="J89" s="64">
        <v>10</v>
      </c>
      <c r="K89" s="64"/>
      <c r="L89" s="64">
        <v>124.76600000000001</v>
      </c>
      <c r="M89" s="64">
        <v>90</v>
      </c>
      <c r="N89" s="64">
        <v>14</v>
      </c>
      <c r="O89" s="64">
        <v>0.13400000000000001</v>
      </c>
    </row>
    <row r="90" spans="1:15" s="41" customFormat="1" ht="12.75" customHeight="1" x14ac:dyDescent="0.25">
      <c r="A90" s="39" t="s">
        <v>133</v>
      </c>
      <c r="B90" s="40" t="s">
        <v>82</v>
      </c>
      <c r="C90" s="39">
        <v>15</v>
      </c>
      <c r="D90" s="64">
        <v>3.9</v>
      </c>
      <c r="E90" s="64">
        <v>3.915</v>
      </c>
      <c r="F90" s="64"/>
      <c r="G90" s="64">
        <v>51.6</v>
      </c>
      <c r="H90" s="64">
        <v>5.0000000000000001E-3</v>
      </c>
      <c r="I90" s="64">
        <v>0.12</v>
      </c>
      <c r="J90" s="64">
        <v>34.5</v>
      </c>
      <c r="K90" s="64">
        <v>7.4999999999999997E-2</v>
      </c>
      <c r="L90" s="64">
        <v>150</v>
      </c>
      <c r="M90" s="64">
        <v>96</v>
      </c>
      <c r="N90" s="64">
        <v>6.75</v>
      </c>
      <c r="O90" s="64">
        <v>0.15</v>
      </c>
    </row>
    <row r="91" spans="1:15" s="41" customFormat="1" ht="12.75" customHeight="1" x14ac:dyDescent="0.25">
      <c r="A91" s="39"/>
      <c r="B91" s="40" t="s">
        <v>74</v>
      </c>
      <c r="C91" s="39">
        <v>60</v>
      </c>
      <c r="D91" s="64">
        <v>4.5</v>
      </c>
      <c r="E91" s="64">
        <v>1.74</v>
      </c>
      <c r="F91" s="64">
        <v>30.84</v>
      </c>
      <c r="G91" s="64">
        <v>157.02000000000001</v>
      </c>
      <c r="H91" s="64">
        <v>6.6000000000000003E-2</v>
      </c>
      <c r="I91" s="64"/>
      <c r="J91" s="64"/>
      <c r="K91" s="64">
        <v>1.02</v>
      </c>
      <c r="L91" s="64">
        <v>11.4</v>
      </c>
      <c r="M91" s="64">
        <v>39</v>
      </c>
      <c r="N91" s="64">
        <v>7.8</v>
      </c>
      <c r="O91" s="64">
        <v>0.72</v>
      </c>
    </row>
    <row r="92" spans="1:15" s="42" customFormat="1" ht="12.75" customHeight="1" x14ac:dyDescent="0.25">
      <c r="A92" s="39" t="s">
        <v>21</v>
      </c>
      <c r="B92" s="40"/>
      <c r="C92" s="39">
        <f>SUM(C85:C91)</f>
        <v>605</v>
      </c>
      <c r="D92" s="64">
        <v>39.866999999999997</v>
      </c>
      <c r="E92" s="64">
        <v>19.361000000000001</v>
      </c>
      <c r="F92" s="64">
        <v>67.442999999999998</v>
      </c>
      <c r="G92" s="64">
        <v>605.80600000000004</v>
      </c>
      <c r="H92" s="64">
        <v>0.33100000000000002</v>
      </c>
      <c r="I92" s="64">
        <v>112.051</v>
      </c>
      <c r="J92" s="64">
        <v>186.1</v>
      </c>
      <c r="K92" s="64">
        <v>2.601</v>
      </c>
      <c r="L92" s="64">
        <v>425.68299999999999</v>
      </c>
      <c r="M92" s="64">
        <v>492.03399999999999</v>
      </c>
      <c r="N92" s="64">
        <v>99.271000000000001</v>
      </c>
      <c r="O92" s="64">
        <v>4.4370000000000003</v>
      </c>
    </row>
    <row r="93" spans="1:15" s="43" customFormat="1" ht="12.75" customHeight="1" x14ac:dyDescent="0.25">
      <c r="A93" s="39" t="s">
        <v>7</v>
      </c>
      <c r="B93" s="40"/>
      <c r="C93" s="39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s="41" customFormat="1" ht="25.5" customHeight="1" x14ac:dyDescent="0.25">
      <c r="A94" s="39" t="s">
        <v>159</v>
      </c>
      <c r="B94" s="40" t="s">
        <v>105</v>
      </c>
      <c r="C94" s="39">
        <v>100</v>
      </c>
      <c r="D94" s="64">
        <v>0.96899999999999997</v>
      </c>
      <c r="E94" s="64">
        <v>6.157</v>
      </c>
      <c r="F94" s="64">
        <v>10.170999999999999</v>
      </c>
      <c r="G94" s="64">
        <v>102.316</v>
      </c>
      <c r="H94" s="64">
        <v>4.7E-2</v>
      </c>
      <c r="I94" s="64">
        <v>7.15</v>
      </c>
      <c r="J94" s="64">
        <v>1261.25</v>
      </c>
      <c r="K94" s="64">
        <v>2.9420000000000002</v>
      </c>
      <c r="L94" s="64">
        <v>22.41</v>
      </c>
      <c r="M94" s="64">
        <v>38.619999999999997</v>
      </c>
      <c r="N94" s="64">
        <v>26.99</v>
      </c>
      <c r="O94" s="64">
        <v>1.06</v>
      </c>
    </row>
    <row r="95" spans="1:15" s="41" customFormat="1" ht="25.5" customHeight="1" x14ac:dyDescent="0.25">
      <c r="A95" s="39" t="s">
        <v>160</v>
      </c>
      <c r="B95" s="40" t="s">
        <v>106</v>
      </c>
      <c r="C95" s="39">
        <v>250</v>
      </c>
      <c r="D95" s="64">
        <v>4.008</v>
      </c>
      <c r="E95" s="64">
        <v>6.9859999999999998</v>
      </c>
      <c r="F95" s="64">
        <v>17.212</v>
      </c>
      <c r="G95" s="64">
        <v>148.33500000000001</v>
      </c>
      <c r="H95" s="64">
        <v>0.114</v>
      </c>
      <c r="I95" s="64">
        <v>16.75</v>
      </c>
      <c r="J95" s="64">
        <v>207.55</v>
      </c>
      <c r="K95" s="64">
        <v>2.3860000000000001</v>
      </c>
      <c r="L95" s="64">
        <v>19.760000000000002</v>
      </c>
      <c r="M95" s="64">
        <v>78.89</v>
      </c>
      <c r="N95" s="64">
        <v>27.91</v>
      </c>
      <c r="O95" s="64">
        <v>1.0900000000000001</v>
      </c>
    </row>
    <row r="96" spans="1:15" s="41" customFormat="1" ht="25.5" customHeight="1" x14ac:dyDescent="0.25">
      <c r="A96" s="39" t="s">
        <v>161</v>
      </c>
      <c r="B96" s="40" t="s">
        <v>107</v>
      </c>
      <c r="C96" s="39">
        <v>80</v>
      </c>
      <c r="D96" s="64">
        <v>11.038</v>
      </c>
      <c r="E96" s="64">
        <v>5.25</v>
      </c>
      <c r="F96" s="64">
        <v>13.17</v>
      </c>
      <c r="G96" s="64">
        <v>144.76400000000001</v>
      </c>
      <c r="H96" s="64">
        <v>0.10299999999999999</v>
      </c>
      <c r="I96" s="64">
        <v>0.39100000000000001</v>
      </c>
      <c r="J96" s="64">
        <v>7.4</v>
      </c>
      <c r="K96" s="64">
        <v>2.0939999999999999</v>
      </c>
      <c r="L96" s="64">
        <v>53.572000000000003</v>
      </c>
      <c r="M96" s="64">
        <v>168.58</v>
      </c>
      <c r="N96" s="64">
        <v>40.558</v>
      </c>
      <c r="O96" s="64">
        <v>1.0009999999999999</v>
      </c>
    </row>
    <row r="97" spans="1:15" s="41" customFormat="1" ht="12.75" customHeight="1" x14ac:dyDescent="0.25">
      <c r="A97" s="39" t="s">
        <v>138</v>
      </c>
      <c r="B97" s="40" t="s">
        <v>85</v>
      </c>
      <c r="C97" s="39">
        <v>30</v>
      </c>
      <c r="D97" s="64">
        <v>0.42399999999999999</v>
      </c>
      <c r="E97" s="64">
        <v>1.226</v>
      </c>
      <c r="F97" s="64">
        <v>1.6859999999999999</v>
      </c>
      <c r="G97" s="64">
        <v>19.64</v>
      </c>
      <c r="H97" s="64">
        <v>1.7999999999999999E-2</v>
      </c>
      <c r="I97" s="64">
        <v>3.2000000000000001E-2</v>
      </c>
      <c r="J97" s="64">
        <v>8</v>
      </c>
      <c r="K97" s="64">
        <v>5.3999999999999999E-2</v>
      </c>
      <c r="L97" s="64">
        <v>7.4</v>
      </c>
      <c r="M97" s="64">
        <v>6.6</v>
      </c>
      <c r="N97" s="64">
        <v>1.04</v>
      </c>
      <c r="O97" s="64">
        <v>0.04</v>
      </c>
    </row>
    <row r="98" spans="1:15" s="41" customFormat="1" ht="12.75" customHeight="1" x14ac:dyDescent="0.25">
      <c r="A98" s="39" t="s">
        <v>162</v>
      </c>
      <c r="B98" s="40" t="s">
        <v>48</v>
      </c>
      <c r="C98" s="39">
        <v>180</v>
      </c>
      <c r="D98" s="64">
        <v>3.952</v>
      </c>
      <c r="E98" s="64">
        <v>4.9450000000000003</v>
      </c>
      <c r="F98" s="64">
        <v>26.673999999999999</v>
      </c>
      <c r="G98" s="64">
        <v>167.51499999999999</v>
      </c>
      <c r="H98" s="64">
        <v>0.192</v>
      </c>
      <c r="I98" s="64">
        <v>31.167999999999999</v>
      </c>
      <c r="J98" s="64">
        <v>22.8</v>
      </c>
      <c r="K98" s="64">
        <v>0.20499999999999999</v>
      </c>
      <c r="L98" s="64">
        <v>53.98</v>
      </c>
      <c r="M98" s="64">
        <v>117.35</v>
      </c>
      <c r="N98" s="64">
        <v>39.79</v>
      </c>
      <c r="O98" s="64">
        <v>1.462</v>
      </c>
    </row>
    <row r="99" spans="1:15" s="41" customFormat="1" ht="12.75" customHeight="1" x14ac:dyDescent="0.25">
      <c r="A99" s="39" t="s">
        <v>148</v>
      </c>
      <c r="B99" s="40" t="s">
        <v>108</v>
      </c>
      <c r="C99" s="39">
        <v>200</v>
      </c>
      <c r="D99" s="64">
        <v>0.16</v>
      </c>
      <c r="E99" s="64">
        <v>0.16</v>
      </c>
      <c r="F99" s="64">
        <v>13.9</v>
      </c>
      <c r="G99" s="64">
        <v>58.7</v>
      </c>
      <c r="H99" s="64">
        <v>1.2E-2</v>
      </c>
      <c r="I99" s="64">
        <v>4</v>
      </c>
      <c r="J99" s="64">
        <v>2</v>
      </c>
      <c r="K99" s="64">
        <v>0.08</v>
      </c>
      <c r="L99" s="64">
        <v>6.4</v>
      </c>
      <c r="M99" s="64">
        <v>4.4000000000000004</v>
      </c>
      <c r="N99" s="64">
        <v>3.6</v>
      </c>
      <c r="O99" s="64">
        <v>0.91</v>
      </c>
    </row>
    <row r="100" spans="1:15" s="41" customFormat="1" ht="12.75" customHeight="1" x14ac:dyDescent="0.25">
      <c r="A100" s="39"/>
      <c r="B100" s="40" t="s">
        <v>6</v>
      </c>
      <c r="C100" s="39">
        <v>40</v>
      </c>
      <c r="D100" s="64">
        <v>3.16</v>
      </c>
      <c r="E100" s="64">
        <v>0.4</v>
      </c>
      <c r="F100" s="64">
        <v>19.32</v>
      </c>
      <c r="G100" s="64">
        <v>94</v>
      </c>
      <c r="H100" s="64">
        <v>6.4000000000000001E-2</v>
      </c>
      <c r="I100" s="64"/>
      <c r="J100" s="64"/>
      <c r="K100" s="64">
        <v>0.52</v>
      </c>
      <c r="L100" s="64">
        <v>9.1999999999999993</v>
      </c>
      <c r="M100" s="64">
        <v>34.799999999999997</v>
      </c>
      <c r="N100" s="64">
        <v>13.2</v>
      </c>
      <c r="O100" s="64">
        <v>0.8</v>
      </c>
    </row>
    <row r="101" spans="1:15" s="41" customFormat="1" ht="12.75" customHeight="1" x14ac:dyDescent="0.25">
      <c r="A101" s="39"/>
      <c r="B101" s="40" t="s">
        <v>52</v>
      </c>
      <c r="C101" s="39">
        <v>50</v>
      </c>
      <c r="D101" s="64">
        <v>3.3</v>
      </c>
      <c r="E101" s="64">
        <v>0.6</v>
      </c>
      <c r="F101" s="64">
        <v>19.82</v>
      </c>
      <c r="G101" s="64">
        <v>99</v>
      </c>
      <c r="H101" s="64">
        <v>8.5000000000000006E-2</v>
      </c>
      <c r="I101" s="64"/>
      <c r="J101" s="64"/>
      <c r="K101" s="64">
        <v>0.5</v>
      </c>
      <c r="L101" s="64">
        <v>14.5</v>
      </c>
      <c r="M101" s="64">
        <v>75</v>
      </c>
      <c r="N101" s="64">
        <v>23.5</v>
      </c>
      <c r="O101" s="64">
        <v>1.95</v>
      </c>
    </row>
    <row r="102" spans="1:15" s="42" customFormat="1" ht="13.2" x14ac:dyDescent="0.25">
      <c r="A102" s="39" t="s">
        <v>20</v>
      </c>
      <c r="B102" s="40"/>
      <c r="C102" s="39">
        <f>SUM(C94:C101)</f>
        <v>930</v>
      </c>
      <c r="D102" s="64">
        <f>SUM(D94:D101)</f>
        <v>27.010999999999999</v>
      </c>
      <c r="E102" s="64">
        <f t="shared" ref="E102:O102" si="6">SUM(E94:E101)</f>
        <v>25.724</v>
      </c>
      <c r="F102" s="64">
        <f t="shared" si="6"/>
        <v>121.953</v>
      </c>
      <c r="G102" s="64">
        <f t="shared" si="6"/>
        <v>834.27</v>
      </c>
      <c r="H102" s="64">
        <f t="shared" si="6"/>
        <v>0.63500000000000001</v>
      </c>
      <c r="I102" s="64">
        <f t="shared" si="6"/>
        <v>59.491</v>
      </c>
      <c r="J102" s="64">
        <f t="shared" si="6"/>
        <v>1509</v>
      </c>
      <c r="K102" s="64">
        <f t="shared" si="6"/>
        <v>8.7810000000000006</v>
      </c>
      <c r="L102" s="64">
        <f t="shared" si="6"/>
        <v>187.22200000000001</v>
      </c>
      <c r="M102" s="64">
        <f t="shared" si="6"/>
        <v>524.24</v>
      </c>
      <c r="N102" s="64">
        <f t="shared" si="6"/>
        <v>176.58799999999999</v>
      </c>
      <c r="O102" s="64">
        <f t="shared" si="6"/>
        <v>8.3130000000000006</v>
      </c>
    </row>
    <row r="103" spans="1:15" s="43" customFormat="1" ht="12.75" customHeight="1" x14ac:dyDescent="0.25">
      <c r="A103" s="39" t="s">
        <v>87</v>
      </c>
      <c r="B103" s="40"/>
      <c r="C103" s="39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s="41" customFormat="1" ht="12.75" customHeight="1" x14ac:dyDescent="0.25">
      <c r="A104" s="39"/>
      <c r="B104" s="40" t="s">
        <v>72</v>
      </c>
      <c r="C104" s="39">
        <v>15</v>
      </c>
      <c r="D104" s="64">
        <v>1.125</v>
      </c>
      <c r="E104" s="64">
        <v>1.47</v>
      </c>
      <c r="F104" s="64">
        <v>11.16</v>
      </c>
      <c r="G104" s="64">
        <v>62.55</v>
      </c>
      <c r="H104" s="64">
        <v>1.2E-2</v>
      </c>
      <c r="I104" s="64"/>
      <c r="J104" s="64">
        <v>1.5</v>
      </c>
      <c r="K104" s="64"/>
      <c r="L104" s="64">
        <v>4.3499999999999996</v>
      </c>
      <c r="M104" s="64">
        <v>13.5</v>
      </c>
      <c r="N104" s="64">
        <v>3</v>
      </c>
      <c r="O104" s="64">
        <v>0.315</v>
      </c>
    </row>
    <row r="105" spans="1:15" s="41" customFormat="1" ht="12.75" customHeight="1" x14ac:dyDescent="0.25">
      <c r="A105" s="39"/>
      <c r="B105" s="40" t="s">
        <v>191</v>
      </c>
      <c r="C105" s="39">
        <v>200</v>
      </c>
      <c r="D105" s="64">
        <v>8.1999999999999993</v>
      </c>
      <c r="E105" s="64">
        <v>3</v>
      </c>
      <c r="F105" s="64">
        <v>11.8</v>
      </c>
      <c r="G105" s="64">
        <v>114</v>
      </c>
      <c r="H105" s="64"/>
      <c r="I105" s="64">
        <v>1.2</v>
      </c>
      <c r="J105" s="64">
        <v>20</v>
      </c>
      <c r="K105" s="64"/>
      <c r="L105" s="64">
        <v>248</v>
      </c>
      <c r="M105" s="64">
        <v>190</v>
      </c>
      <c r="N105" s="64">
        <v>30</v>
      </c>
      <c r="O105" s="64">
        <v>0.2</v>
      </c>
    </row>
    <row r="106" spans="1:15" s="41" customFormat="1" ht="12.75" customHeight="1" x14ac:dyDescent="0.25">
      <c r="A106" s="39"/>
      <c r="B106" s="40" t="s">
        <v>95</v>
      </c>
      <c r="C106" s="39">
        <v>235</v>
      </c>
      <c r="D106" s="64">
        <v>1.88</v>
      </c>
      <c r="E106" s="64">
        <v>0.47</v>
      </c>
      <c r="F106" s="64">
        <v>17.625</v>
      </c>
      <c r="G106" s="64">
        <v>89.3</v>
      </c>
      <c r="H106" s="64">
        <v>0.14099999999999999</v>
      </c>
      <c r="I106" s="64">
        <v>89.3</v>
      </c>
      <c r="J106" s="64"/>
      <c r="K106" s="64">
        <v>0.47</v>
      </c>
      <c r="L106" s="64">
        <v>82.25</v>
      </c>
      <c r="M106" s="64">
        <v>39.950000000000003</v>
      </c>
      <c r="N106" s="64">
        <v>25.85</v>
      </c>
      <c r="O106" s="64">
        <v>0.23499999999999999</v>
      </c>
    </row>
    <row r="107" spans="1:15" s="42" customFormat="1" ht="12.75" customHeight="1" x14ac:dyDescent="0.25">
      <c r="A107" s="39" t="s">
        <v>88</v>
      </c>
      <c r="B107" s="40"/>
      <c r="C107" s="39">
        <f>SUM(C104:C106)</f>
        <v>450</v>
      </c>
      <c r="D107" s="64">
        <v>11.205</v>
      </c>
      <c r="E107" s="64">
        <v>4.9400000000000004</v>
      </c>
      <c r="F107" s="64">
        <v>40.585000000000001</v>
      </c>
      <c r="G107" s="64">
        <v>265.85000000000002</v>
      </c>
      <c r="H107" s="64">
        <v>0.153</v>
      </c>
      <c r="I107" s="64">
        <v>90.5</v>
      </c>
      <c r="J107" s="64">
        <v>21.5</v>
      </c>
      <c r="K107" s="64">
        <v>0.47</v>
      </c>
      <c r="L107" s="64">
        <v>334.6</v>
      </c>
      <c r="M107" s="64">
        <v>243.45</v>
      </c>
      <c r="N107" s="64">
        <v>58.85</v>
      </c>
      <c r="O107" s="64">
        <v>0.75</v>
      </c>
    </row>
    <row r="108" spans="1:15" s="44" customFormat="1" ht="12.75" customHeight="1" x14ac:dyDescent="0.25">
      <c r="A108" s="39" t="s">
        <v>34</v>
      </c>
      <c r="B108" s="40"/>
      <c r="C108" s="39"/>
      <c r="D108" s="64">
        <f>D107+D102+D92</f>
        <v>78.082999999999998</v>
      </c>
      <c r="E108" s="64">
        <f t="shared" ref="E108:O108" si="7">E107+E102+E92</f>
        <v>50.025000000000006</v>
      </c>
      <c r="F108" s="64">
        <f t="shared" si="7"/>
        <v>229.98099999999999</v>
      </c>
      <c r="G108" s="64">
        <f t="shared" si="7"/>
        <v>1705.9259999999999</v>
      </c>
      <c r="H108" s="64">
        <f t="shared" si="7"/>
        <v>1.119</v>
      </c>
      <c r="I108" s="64">
        <f t="shared" si="7"/>
        <v>262.04199999999997</v>
      </c>
      <c r="J108" s="64">
        <f t="shared" si="7"/>
        <v>1716.6</v>
      </c>
      <c r="K108" s="64">
        <f t="shared" si="7"/>
        <v>11.852</v>
      </c>
      <c r="L108" s="64">
        <f t="shared" si="7"/>
        <v>947.505</v>
      </c>
      <c r="M108" s="64">
        <f t="shared" si="7"/>
        <v>1259.7240000000002</v>
      </c>
      <c r="N108" s="64">
        <f t="shared" si="7"/>
        <v>334.709</v>
      </c>
      <c r="O108" s="64">
        <f t="shared" si="7"/>
        <v>13.5</v>
      </c>
    </row>
    <row r="109" spans="1:15" s="45" customFormat="1" ht="12.75" customHeight="1" x14ac:dyDescent="0.25">
      <c r="A109" s="39" t="s">
        <v>33</v>
      </c>
      <c r="B109" s="40"/>
      <c r="C109" s="39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s="46" customFormat="1" ht="12.75" customHeight="1" x14ac:dyDescent="0.25">
      <c r="A110" s="39" t="s">
        <v>43</v>
      </c>
      <c r="B110" s="40" t="s">
        <v>42</v>
      </c>
      <c r="C110" s="39" t="s">
        <v>0</v>
      </c>
      <c r="D110" s="64" t="s">
        <v>1</v>
      </c>
      <c r="E110" s="64"/>
      <c r="F110" s="64"/>
      <c r="G110" s="64" t="s">
        <v>41</v>
      </c>
      <c r="H110" s="64" t="s">
        <v>9</v>
      </c>
      <c r="I110" s="64"/>
      <c r="J110" s="64"/>
      <c r="K110" s="64"/>
      <c r="L110" s="64" t="s">
        <v>10</v>
      </c>
      <c r="M110" s="64"/>
      <c r="N110" s="64"/>
      <c r="O110" s="64"/>
    </row>
    <row r="111" spans="1:15" s="46" customFormat="1" ht="12.75" customHeight="1" x14ac:dyDescent="0.25">
      <c r="A111" s="39"/>
      <c r="B111" s="40"/>
      <c r="C111" s="39"/>
      <c r="D111" s="64" t="s">
        <v>2</v>
      </c>
      <c r="E111" s="64" t="s">
        <v>3</v>
      </c>
      <c r="F111" s="64" t="s">
        <v>4</v>
      </c>
      <c r="G111" s="64"/>
      <c r="H111" s="64" t="s">
        <v>11</v>
      </c>
      <c r="I111" s="64" t="s">
        <v>12</v>
      </c>
      <c r="J111" s="64" t="s">
        <v>13</v>
      </c>
      <c r="K111" s="64" t="s">
        <v>14</v>
      </c>
      <c r="L111" s="64" t="s">
        <v>15</v>
      </c>
      <c r="M111" s="64" t="s">
        <v>16</v>
      </c>
      <c r="N111" s="64" t="s">
        <v>17</v>
      </c>
      <c r="O111" s="64" t="s">
        <v>18</v>
      </c>
    </row>
    <row r="112" spans="1:15" s="43" customFormat="1" ht="12.75" customHeight="1" x14ac:dyDescent="0.25">
      <c r="A112" s="39" t="s">
        <v>22</v>
      </c>
      <c r="B112" s="40"/>
      <c r="C112" s="39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</row>
    <row r="113" spans="1:15" s="41" customFormat="1" ht="12.75" customHeight="1" x14ac:dyDescent="0.25">
      <c r="A113" s="39" t="s">
        <v>163</v>
      </c>
      <c r="B113" s="40" t="s">
        <v>109</v>
      </c>
      <c r="C113" s="39">
        <v>40</v>
      </c>
      <c r="D113" s="64">
        <v>1.24</v>
      </c>
      <c r="E113" s="64">
        <v>0.08</v>
      </c>
      <c r="F113" s="64">
        <v>2.6</v>
      </c>
      <c r="G113" s="64">
        <v>16</v>
      </c>
      <c r="H113" s="64">
        <v>4.3999999999999997E-2</v>
      </c>
      <c r="I113" s="64">
        <v>4</v>
      </c>
      <c r="J113" s="64">
        <v>20</v>
      </c>
      <c r="K113" s="64">
        <v>0.08</v>
      </c>
      <c r="L113" s="64">
        <v>8</v>
      </c>
      <c r="M113" s="64">
        <v>24.8</v>
      </c>
      <c r="N113" s="64">
        <v>8.4</v>
      </c>
      <c r="O113" s="64">
        <v>0.28000000000000003</v>
      </c>
    </row>
    <row r="114" spans="1:15" s="41" customFormat="1" ht="12.75" customHeight="1" x14ac:dyDescent="0.25">
      <c r="A114" s="39" t="s">
        <v>164</v>
      </c>
      <c r="B114" s="40" t="s">
        <v>110</v>
      </c>
      <c r="C114" s="39">
        <v>170</v>
      </c>
      <c r="D114" s="64">
        <v>17.704000000000001</v>
      </c>
      <c r="E114" s="64">
        <v>20.995000000000001</v>
      </c>
      <c r="F114" s="64">
        <v>3.2909999999999999</v>
      </c>
      <c r="G114" s="64">
        <v>273.14299999999997</v>
      </c>
      <c r="H114" s="64">
        <v>0.1</v>
      </c>
      <c r="I114" s="64">
        <v>0.28799999999999998</v>
      </c>
      <c r="J114" s="64">
        <v>352.8</v>
      </c>
      <c r="K114" s="64">
        <v>0.83799999999999997</v>
      </c>
      <c r="L114" s="64">
        <v>130.755</v>
      </c>
      <c r="M114" s="64">
        <v>291.279</v>
      </c>
      <c r="N114" s="64">
        <v>22.143999999999998</v>
      </c>
      <c r="O114" s="64">
        <v>3.27</v>
      </c>
    </row>
    <row r="115" spans="1:15" s="41" customFormat="1" ht="12.75" customHeight="1" x14ac:dyDescent="0.25">
      <c r="A115" s="39" t="s">
        <v>165</v>
      </c>
      <c r="B115" s="40" t="s">
        <v>73</v>
      </c>
      <c r="C115" s="39">
        <v>207</v>
      </c>
      <c r="D115" s="64">
        <v>6.3E-2</v>
      </c>
      <c r="E115" s="64">
        <v>7.0000000000000001E-3</v>
      </c>
      <c r="F115" s="64">
        <v>10.193</v>
      </c>
      <c r="G115" s="64">
        <v>42.292000000000002</v>
      </c>
      <c r="H115" s="64">
        <v>4.0000000000000001E-3</v>
      </c>
      <c r="I115" s="64">
        <v>2.9</v>
      </c>
      <c r="J115" s="64"/>
      <c r="K115" s="64">
        <v>1.4E-2</v>
      </c>
      <c r="L115" s="64">
        <v>7.75</v>
      </c>
      <c r="M115" s="64">
        <v>9.7799999999999994</v>
      </c>
      <c r="N115" s="64">
        <v>5.24</v>
      </c>
      <c r="O115" s="64">
        <v>0.89200000000000002</v>
      </c>
    </row>
    <row r="116" spans="1:15" s="41" customFormat="1" ht="12.75" customHeight="1" x14ac:dyDescent="0.25">
      <c r="A116" s="39"/>
      <c r="B116" s="40" t="s">
        <v>74</v>
      </c>
      <c r="C116" s="39">
        <v>60</v>
      </c>
      <c r="D116" s="64">
        <v>4.5</v>
      </c>
      <c r="E116" s="64">
        <v>1.74</v>
      </c>
      <c r="F116" s="64">
        <v>30.84</v>
      </c>
      <c r="G116" s="64">
        <v>157.02000000000001</v>
      </c>
      <c r="H116" s="64">
        <v>6.6000000000000003E-2</v>
      </c>
      <c r="I116" s="64"/>
      <c r="J116" s="64"/>
      <c r="K116" s="64">
        <v>1.02</v>
      </c>
      <c r="L116" s="64">
        <v>11.4</v>
      </c>
      <c r="M116" s="64">
        <v>39</v>
      </c>
      <c r="N116" s="64">
        <v>7.8</v>
      </c>
      <c r="O116" s="64">
        <v>0.72</v>
      </c>
    </row>
    <row r="117" spans="1:15" s="41" customFormat="1" ht="12.75" customHeight="1" x14ac:dyDescent="0.25">
      <c r="A117" s="39"/>
      <c r="B117" s="40" t="s">
        <v>111</v>
      </c>
      <c r="C117" s="39">
        <v>150</v>
      </c>
      <c r="D117" s="64">
        <v>1.35</v>
      </c>
      <c r="E117" s="64">
        <v>0.3</v>
      </c>
      <c r="F117" s="64">
        <v>12.15</v>
      </c>
      <c r="G117" s="64">
        <v>64.5</v>
      </c>
      <c r="H117" s="64">
        <v>0.06</v>
      </c>
      <c r="I117" s="64">
        <v>90</v>
      </c>
      <c r="J117" s="64"/>
      <c r="K117" s="64">
        <v>0.3</v>
      </c>
      <c r="L117" s="64">
        <v>51</v>
      </c>
      <c r="M117" s="64">
        <v>34.5</v>
      </c>
      <c r="N117" s="64">
        <v>19.5</v>
      </c>
      <c r="O117" s="64">
        <v>0.45</v>
      </c>
    </row>
    <row r="118" spans="1:15" s="42" customFormat="1" ht="12.75" customHeight="1" x14ac:dyDescent="0.25">
      <c r="A118" s="39" t="s">
        <v>21</v>
      </c>
      <c r="B118" s="40"/>
      <c r="C118" s="39">
        <f>SUM(C113:C117)</f>
        <v>627</v>
      </c>
      <c r="D118" s="64">
        <v>24.856999999999999</v>
      </c>
      <c r="E118" s="64">
        <v>23.122</v>
      </c>
      <c r="F118" s="64">
        <v>59.073999999999998</v>
      </c>
      <c r="G118" s="64">
        <v>552.95500000000004</v>
      </c>
      <c r="H118" s="64">
        <v>0.27300000000000002</v>
      </c>
      <c r="I118" s="64">
        <v>97.188000000000002</v>
      </c>
      <c r="J118" s="64">
        <v>372.8</v>
      </c>
      <c r="K118" s="64">
        <v>2.2519999999999998</v>
      </c>
      <c r="L118" s="64">
        <v>208.905</v>
      </c>
      <c r="M118" s="64">
        <v>399.35899999999998</v>
      </c>
      <c r="N118" s="64">
        <v>63.084000000000003</v>
      </c>
      <c r="O118" s="64">
        <v>5.6120000000000001</v>
      </c>
    </row>
    <row r="119" spans="1:15" s="43" customFormat="1" ht="12.75" customHeight="1" x14ac:dyDescent="0.25">
      <c r="A119" s="39" t="s">
        <v>7</v>
      </c>
      <c r="B119" s="40"/>
      <c r="C119" s="39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s="41" customFormat="1" ht="12.75" customHeight="1" x14ac:dyDescent="0.25">
      <c r="A120" s="39" t="s">
        <v>166</v>
      </c>
      <c r="B120" s="40" t="s">
        <v>84</v>
      </c>
      <c r="C120" s="39">
        <v>100</v>
      </c>
      <c r="D120" s="64">
        <v>1.272</v>
      </c>
      <c r="E120" s="64">
        <v>7.1550000000000002</v>
      </c>
      <c r="F120" s="64">
        <v>6.758</v>
      </c>
      <c r="G120" s="64">
        <v>97.537000000000006</v>
      </c>
      <c r="H120" s="64">
        <v>4.5999999999999999E-2</v>
      </c>
      <c r="I120" s="64">
        <v>12.6</v>
      </c>
      <c r="J120" s="64">
        <v>241.6</v>
      </c>
      <c r="K120" s="64">
        <v>3.1970000000000001</v>
      </c>
      <c r="L120" s="64">
        <v>33.35</v>
      </c>
      <c r="M120" s="64">
        <v>37.53</v>
      </c>
      <c r="N120" s="64">
        <v>20.100000000000001</v>
      </c>
      <c r="O120" s="64">
        <v>0.83399999999999996</v>
      </c>
    </row>
    <row r="121" spans="1:15" s="41" customFormat="1" ht="25.5" customHeight="1" x14ac:dyDescent="0.25">
      <c r="A121" s="39" t="s">
        <v>167</v>
      </c>
      <c r="B121" s="40" t="s">
        <v>247</v>
      </c>
      <c r="C121" s="39">
        <v>250</v>
      </c>
      <c r="D121" s="64">
        <v>2.89</v>
      </c>
      <c r="E121" s="64">
        <v>6.7759999999999998</v>
      </c>
      <c r="F121" s="64">
        <v>11.192</v>
      </c>
      <c r="G121" s="64">
        <v>117.846</v>
      </c>
      <c r="H121" s="64">
        <v>8.7999999999999995E-2</v>
      </c>
      <c r="I121" s="64">
        <v>20.539000000000001</v>
      </c>
      <c r="J121" s="64">
        <v>233.32</v>
      </c>
      <c r="K121" s="64">
        <v>2.3860000000000001</v>
      </c>
      <c r="L121" s="64">
        <v>41.287999999999997</v>
      </c>
      <c r="M121" s="64">
        <v>64.227000000000004</v>
      </c>
      <c r="N121" s="64">
        <v>22.783999999999999</v>
      </c>
      <c r="O121" s="64">
        <v>0.90700000000000003</v>
      </c>
    </row>
    <row r="122" spans="1:15" s="41" customFormat="1" ht="25.5" customHeight="1" x14ac:dyDescent="0.25">
      <c r="A122" s="39" t="s">
        <v>168</v>
      </c>
      <c r="B122" s="40" t="s">
        <v>112</v>
      </c>
      <c r="C122" s="39">
        <v>80</v>
      </c>
      <c r="D122" s="64">
        <v>13.259</v>
      </c>
      <c r="E122" s="64">
        <v>11.776999999999999</v>
      </c>
      <c r="F122" s="64">
        <v>13.512</v>
      </c>
      <c r="G122" s="64">
        <v>213.68199999999999</v>
      </c>
      <c r="H122" s="64">
        <v>9.9000000000000005E-2</v>
      </c>
      <c r="I122" s="64">
        <v>1.18</v>
      </c>
      <c r="J122" s="64">
        <v>41.3</v>
      </c>
      <c r="K122" s="64">
        <v>1.429</v>
      </c>
      <c r="L122" s="64">
        <v>17.524000000000001</v>
      </c>
      <c r="M122" s="64">
        <v>119.62</v>
      </c>
      <c r="N122" s="64">
        <v>20.706</v>
      </c>
      <c r="O122" s="64">
        <v>1.577</v>
      </c>
    </row>
    <row r="123" spans="1:15" s="41" customFormat="1" ht="12.75" customHeight="1" x14ac:dyDescent="0.25">
      <c r="A123" s="39" t="s">
        <v>154</v>
      </c>
      <c r="B123" s="40" t="s">
        <v>99</v>
      </c>
      <c r="C123" s="39">
        <v>30</v>
      </c>
      <c r="D123" s="64">
        <v>0.55500000000000005</v>
      </c>
      <c r="E123" s="64">
        <v>1.151</v>
      </c>
      <c r="F123" s="64">
        <v>2.238</v>
      </c>
      <c r="G123" s="64">
        <v>21.89</v>
      </c>
      <c r="H123" s="64">
        <v>2.3E-2</v>
      </c>
      <c r="I123" s="64">
        <v>1.38</v>
      </c>
      <c r="J123" s="64">
        <v>7.5</v>
      </c>
      <c r="K123" s="64">
        <v>8.3000000000000004E-2</v>
      </c>
      <c r="L123" s="64">
        <v>7.56</v>
      </c>
      <c r="M123" s="64">
        <v>8.3350000000000009</v>
      </c>
      <c r="N123" s="64">
        <v>2.4950000000000001</v>
      </c>
      <c r="O123" s="64">
        <v>0.108</v>
      </c>
    </row>
    <row r="124" spans="1:15" s="41" customFormat="1" ht="12.75" customHeight="1" x14ac:dyDescent="0.25">
      <c r="A124" s="39" t="s">
        <v>143</v>
      </c>
      <c r="B124" s="40" t="s">
        <v>90</v>
      </c>
      <c r="C124" s="39">
        <v>180</v>
      </c>
      <c r="D124" s="64">
        <v>4.5819999999999999</v>
      </c>
      <c r="E124" s="64">
        <v>3.55</v>
      </c>
      <c r="F124" s="64">
        <v>48.152000000000001</v>
      </c>
      <c r="G124" s="64">
        <v>242.886</v>
      </c>
      <c r="H124" s="64">
        <v>5.1999999999999998E-2</v>
      </c>
      <c r="I124" s="64"/>
      <c r="J124" s="64">
        <v>16</v>
      </c>
      <c r="K124" s="64">
        <v>0.3</v>
      </c>
      <c r="L124" s="64">
        <v>6.8220000000000001</v>
      </c>
      <c r="M124" s="64">
        <v>98.834999999999994</v>
      </c>
      <c r="N124" s="64">
        <v>32.54</v>
      </c>
      <c r="O124" s="64">
        <v>0.66300000000000003</v>
      </c>
    </row>
    <row r="125" spans="1:15" s="41" customFormat="1" ht="25.5" customHeight="1" x14ac:dyDescent="0.25">
      <c r="A125" s="39" t="s">
        <v>140</v>
      </c>
      <c r="B125" s="40" t="s">
        <v>86</v>
      </c>
      <c r="C125" s="39">
        <v>200</v>
      </c>
      <c r="D125" s="64">
        <v>0.78</v>
      </c>
      <c r="E125" s="64">
        <v>0.06</v>
      </c>
      <c r="F125" s="64">
        <v>20.12</v>
      </c>
      <c r="G125" s="64">
        <v>85.3</v>
      </c>
      <c r="H125" s="64">
        <v>0.02</v>
      </c>
      <c r="I125" s="64">
        <v>0.8</v>
      </c>
      <c r="J125" s="64"/>
      <c r="K125" s="64">
        <v>1.1000000000000001</v>
      </c>
      <c r="L125" s="64">
        <v>32</v>
      </c>
      <c r="M125" s="64">
        <v>29.2</v>
      </c>
      <c r="N125" s="64">
        <v>21</v>
      </c>
      <c r="O125" s="64">
        <v>0.67</v>
      </c>
    </row>
    <row r="126" spans="1:15" s="41" customFormat="1" ht="12.75" customHeight="1" x14ac:dyDescent="0.25">
      <c r="A126" s="39"/>
      <c r="B126" s="40" t="s">
        <v>6</v>
      </c>
      <c r="C126" s="39">
        <v>40</v>
      </c>
      <c r="D126" s="64">
        <v>3.16</v>
      </c>
      <c r="E126" s="64">
        <v>0.4</v>
      </c>
      <c r="F126" s="64">
        <v>19.32</v>
      </c>
      <c r="G126" s="64">
        <v>94</v>
      </c>
      <c r="H126" s="64">
        <v>6.4000000000000001E-2</v>
      </c>
      <c r="I126" s="64"/>
      <c r="J126" s="64"/>
      <c r="K126" s="64">
        <v>0.52</v>
      </c>
      <c r="L126" s="64">
        <v>9.1999999999999993</v>
      </c>
      <c r="M126" s="64">
        <v>34.799999999999997</v>
      </c>
      <c r="N126" s="64">
        <v>13.2</v>
      </c>
      <c r="O126" s="64">
        <v>0.8</v>
      </c>
    </row>
    <row r="127" spans="1:15" s="41" customFormat="1" ht="12.75" customHeight="1" x14ac:dyDescent="0.25">
      <c r="A127" s="39"/>
      <c r="B127" s="40" t="s">
        <v>52</v>
      </c>
      <c r="C127" s="39">
        <v>50</v>
      </c>
      <c r="D127" s="64">
        <v>3.3</v>
      </c>
      <c r="E127" s="64">
        <v>0.6</v>
      </c>
      <c r="F127" s="64">
        <v>19.82</v>
      </c>
      <c r="G127" s="64">
        <v>99</v>
      </c>
      <c r="H127" s="64">
        <v>8.5000000000000006E-2</v>
      </c>
      <c r="I127" s="64"/>
      <c r="J127" s="64"/>
      <c r="K127" s="64">
        <v>0.5</v>
      </c>
      <c r="L127" s="64">
        <v>14.5</v>
      </c>
      <c r="M127" s="64">
        <v>75</v>
      </c>
      <c r="N127" s="64">
        <v>23.5</v>
      </c>
      <c r="O127" s="64">
        <v>1.95</v>
      </c>
    </row>
    <row r="128" spans="1:15" s="42" customFormat="1" ht="13.2" x14ac:dyDescent="0.25">
      <c r="A128" s="39" t="s">
        <v>20</v>
      </c>
      <c r="B128" s="40"/>
      <c r="C128" s="39">
        <f>SUM(C120:C127)</f>
        <v>930</v>
      </c>
      <c r="D128" s="64">
        <f>SUM(D120:D127)</f>
        <v>29.798000000000002</v>
      </c>
      <c r="E128" s="64">
        <f t="shared" ref="E128:O128" si="8">SUM(E120:E127)</f>
        <v>31.468999999999998</v>
      </c>
      <c r="F128" s="64">
        <f t="shared" si="8"/>
        <v>141.11199999999999</v>
      </c>
      <c r="G128" s="64">
        <f t="shared" si="8"/>
        <v>972.14099999999996</v>
      </c>
      <c r="H128" s="64">
        <f t="shared" si="8"/>
        <v>0.47700000000000004</v>
      </c>
      <c r="I128" s="64">
        <f t="shared" si="8"/>
        <v>36.499000000000002</v>
      </c>
      <c r="J128" s="64">
        <f t="shared" si="8"/>
        <v>539.71999999999991</v>
      </c>
      <c r="K128" s="64">
        <f t="shared" si="8"/>
        <v>9.5150000000000006</v>
      </c>
      <c r="L128" s="64">
        <f t="shared" si="8"/>
        <v>162.244</v>
      </c>
      <c r="M128" s="64">
        <f t="shared" si="8"/>
        <v>467.54700000000003</v>
      </c>
      <c r="N128" s="64">
        <f t="shared" si="8"/>
        <v>156.32499999999999</v>
      </c>
      <c r="O128" s="64">
        <f t="shared" si="8"/>
        <v>7.5090000000000003</v>
      </c>
    </row>
    <row r="129" spans="1:15" s="43" customFormat="1" ht="12.75" customHeight="1" x14ac:dyDescent="0.25">
      <c r="A129" s="39" t="s">
        <v>87</v>
      </c>
      <c r="B129" s="40"/>
      <c r="C129" s="39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 s="41" customFormat="1" ht="12.75" customHeight="1" x14ac:dyDescent="0.25">
      <c r="A130" s="39"/>
      <c r="B130" s="40" t="s">
        <v>75</v>
      </c>
      <c r="C130" s="39">
        <v>15</v>
      </c>
      <c r="D130" s="64">
        <v>0.12</v>
      </c>
      <c r="E130" s="64">
        <v>1.4999999999999999E-2</v>
      </c>
      <c r="F130" s="64">
        <v>11.97</v>
      </c>
      <c r="G130" s="64">
        <v>48.9</v>
      </c>
      <c r="H130" s="64"/>
      <c r="I130" s="64"/>
      <c r="J130" s="64"/>
      <c r="K130" s="64"/>
      <c r="L130" s="64">
        <v>3.75</v>
      </c>
      <c r="M130" s="64">
        <v>1.8</v>
      </c>
      <c r="N130" s="64">
        <v>0.9</v>
      </c>
      <c r="O130" s="64">
        <v>0.21</v>
      </c>
    </row>
    <row r="131" spans="1:15" s="41" customFormat="1" ht="12.75" customHeight="1" x14ac:dyDescent="0.25">
      <c r="A131" s="39"/>
      <c r="B131" s="40" t="s">
        <v>191</v>
      </c>
      <c r="C131" s="39">
        <v>200</v>
      </c>
      <c r="D131" s="64">
        <v>8.1999999999999993</v>
      </c>
      <c r="E131" s="64">
        <v>3</v>
      </c>
      <c r="F131" s="64">
        <v>11.8</v>
      </c>
      <c r="G131" s="64">
        <v>114</v>
      </c>
      <c r="H131" s="64"/>
      <c r="I131" s="64">
        <v>1.2</v>
      </c>
      <c r="J131" s="64">
        <v>20</v>
      </c>
      <c r="K131" s="64"/>
      <c r="L131" s="64">
        <v>248</v>
      </c>
      <c r="M131" s="64">
        <v>190</v>
      </c>
      <c r="N131" s="64">
        <v>30</v>
      </c>
      <c r="O131" s="64">
        <v>0.2</v>
      </c>
    </row>
    <row r="132" spans="1:15" s="41" customFormat="1" ht="12.75" customHeight="1" x14ac:dyDescent="0.25">
      <c r="A132" s="39"/>
      <c r="B132" s="40" t="s">
        <v>199</v>
      </c>
      <c r="C132" s="39">
        <v>235</v>
      </c>
      <c r="D132" s="64">
        <v>0.94</v>
      </c>
      <c r="E132" s="64">
        <v>0.94</v>
      </c>
      <c r="F132" s="64">
        <v>23.03</v>
      </c>
      <c r="G132" s="64">
        <v>110.45</v>
      </c>
      <c r="H132" s="64">
        <v>7.0999999999999994E-2</v>
      </c>
      <c r="I132" s="64">
        <v>23.5</v>
      </c>
      <c r="J132" s="64">
        <v>11.75</v>
      </c>
      <c r="K132" s="64">
        <v>0.47</v>
      </c>
      <c r="L132" s="64">
        <v>37.6</v>
      </c>
      <c r="M132" s="64">
        <v>25.85</v>
      </c>
      <c r="N132" s="64">
        <v>21.15</v>
      </c>
      <c r="O132" s="64">
        <v>5.17</v>
      </c>
    </row>
    <row r="133" spans="1:15" s="42" customFormat="1" ht="12.75" customHeight="1" x14ac:dyDescent="0.25">
      <c r="A133" s="39" t="s">
        <v>88</v>
      </c>
      <c r="B133" s="40"/>
      <c r="C133" s="39">
        <f>SUM(C130:C132)</f>
        <v>450</v>
      </c>
      <c r="D133" s="64">
        <v>9.26</v>
      </c>
      <c r="E133" s="64">
        <v>3.9550000000000001</v>
      </c>
      <c r="F133" s="64">
        <v>46.8</v>
      </c>
      <c r="G133" s="64">
        <v>273.35000000000002</v>
      </c>
      <c r="H133" s="64">
        <v>7.0999999999999994E-2</v>
      </c>
      <c r="I133" s="64">
        <v>24.7</v>
      </c>
      <c r="J133" s="64">
        <v>31.75</v>
      </c>
      <c r="K133" s="64">
        <v>0.47</v>
      </c>
      <c r="L133" s="64">
        <v>289.35000000000002</v>
      </c>
      <c r="M133" s="64">
        <v>217.65</v>
      </c>
      <c r="N133" s="64">
        <v>52.05</v>
      </c>
      <c r="O133" s="64">
        <v>5.58</v>
      </c>
    </row>
    <row r="134" spans="1:15" s="44" customFormat="1" ht="12.75" customHeight="1" x14ac:dyDescent="0.25">
      <c r="A134" s="39" t="s">
        <v>32</v>
      </c>
      <c r="B134" s="40"/>
      <c r="C134" s="39"/>
      <c r="D134" s="64">
        <f>D133+D128+D119+D118</f>
        <v>63.914999999999999</v>
      </c>
      <c r="E134" s="64">
        <f t="shared" ref="E134:O134" si="9">E133+E128+E119+E118</f>
        <v>58.545999999999999</v>
      </c>
      <c r="F134" s="64">
        <f t="shared" si="9"/>
        <v>246.98599999999999</v>
      </c>
      <c r="G134" s="64">
        <f t="shared" si="9"/>
        <v>1798.4459999999999</v>
      </c>
      <c r="H134" s="64">
        <f t="shared" si="9"/>
        <v>0.82100000000000006</v>
      </c>
      <c r="I134" s="64">
        <f t="shared" si="9"/>
        <v>158.387</v>
      </c>
      <c r="J134" s="64">
        <f t="shared" si="9"/>
        <v>944.27</v>
      </c>
      <c r="K134" s="64">
        <f t="shared" si="9"/>
        <v>12.237000000000002</v>
      </c>
      <c r="L134" s="64">
        <f t="shared" si="9"/>
        <v>660.49900000000002</v>
      </c>
      <c r="M134" s="64">
        <f t="shared" si="9"/>
        <v>1084.556</v>
      </c>
      <c r="N134" s="64">
        <f t="shared" si="9"/>
        <v>271.459</v>
      </c>
      <c r="O134" s="64">
        <f t="shared" si="9"/>
        <v>18.701000000000001</v>
      </c>
    </row>
    <row r="135" spans="1:15" s="45" customFormat="1" ht="12.75" customHeight="1" x14ac:dyDescent="0.25">
      <c r="A135" s="39" t="s">
        <v>113</v>
      </c>
      <c r="B135" s="40"/>
      <c r="C135" s="39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</row>
    <row r="136" spans="1:15" s="46" customFormat="1" ht="12.75" customHeight="1" x14ac:dyDescent="0.25">
      <c r="A136" s="39" t="s">
        <v>43</v>
      </c>
      <c r="B136" s="40" t="s">
        <v>42</v>
      </c>
      <c r="C136" s="39" t="s">
        <v>0</v>
      </c>
      <c r="D136" s="64" t="s">
        <v>1</v>
      </c>
      <c r="E136" s="64"/>
      <c r="F136" s="64"/>
      <c r="G136" s="64" t="s">
        <v>41</v>
      </c>
      <c r="H136" s="64" t="s">
        <v>9</v>
      </c>
      <c r="I136" s="64"/>
      <c r="J136" s="64"/>
      <c r="K136" s="64"/>
      <c r="L136" s="64" t="s">
        <v>10</v>
      </c>
      <c r="M136" s="64"/>
      <c r="N136" s="64"/>
      <c r="O136" s="64"/>
    </row>
    <row r="137" spans="1:15" s="46" customFormat="1" ht="12.75" customHeight="1" x14ac:dyDescent="0.25">
      <c r="A137" s="39"/>
      <c r="B137" s="40"/>
      <c r="C137" s="39"/>
      <c r="D137" s="64" t="s">
        <v>2</v>
      </c>
      <c r="E137" s="64" t="s">
        <v>3</v>
      </c>
      <c r="F137" s="64" t="s">
        <v>4</v>
      </c>
      <c r="G137" s="64"/>
      <c r="H137" s="64" t="s">
        <v>11</v>
      </c>
      <c r="I137" s="64" t="s">
        <v>12</v>
      </c>
      <c r="J137" s="64" t="s">
        <v>13</v>
      </c>
      <c r="K137" s="64" t="s">
        <v>14</v>
      </c>
      <c r="L137" s="64" t="s">
        <v>15</v>
      </c>
      <c r="M137" s="64" t="s">
        <v>16</v>
      </c>
      <c r="N137" s="64" t="s">
        <v>17</v>
      </c>
      <c r="O137" s="64" t="s">
        <v>18</v>
      </c>
    </row>
    <row r="138" spans="1:15" s="43" customFormat="1" ht="12.75" customHeight="1" x14ac:dyDescent="0.25">
      <c r="A138" s="39" t="s">
        <v>22</v>
      </c>
      <c r="B138" s="40"/>
      <c r="C138" s="39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</row>
    <row r="139" spans="1:15" s="41" customFormat="1" ht="12.75" customHeight="1" x14ac:dyDescent="0.25">
      <c r="A139" s="39" t="s">
        <v>141</v>
      </c>
      <c r="B139" s="40" t="s">
        <v>89</v>
      </c>
      <c r="C139" s="39">
        <v>40</v>
      </c>
      <c r="D139" s="64">
        <v>0.28000000000000003</v>
      </c>
      <c r="E139" s="64">
        <v>0.04</v>
      </c>
      <c r="F139" s="64">
        <v>0.76</v>
      </c>
      <c r="G139" s="64">
        <v>4.4000000000000004</v>
      </c>
      <c r="H139" s="64">
        <v>1.2E-2</v>
      </c>
      <c r="I139" s="64">
        <v>2.8</v>
      </c>
      <c r="J139" s="64"/>
      <c r="K139" s="64">
        <v>0.04</v>
      </c>
      <c r="L139" s="64">
        <v>6.8</v>
      </c>
      <c r="M139" s="64">
        <v>12</v>
      </c>
      <c r="N139" s="64">
        <v>5.6</v>
      </c>
      <c r="O139" s="64">
        <v>0.2</v>
      </c>
    </row>
    <row r="140" spans="1:15" s="41" customFormat="1" ht="12.75" customHeight="1" x14ac:dyDescent="0.25">
      <c r="A140" s="39" t="s">
        <v>217</v>
      </c>
      <c r="B140" s="40" t="s">
        <v>126</v>
      </c>
      <c r="C140" s="39">
        <v>250</v>
      </c>
      <c r="D140" s="64">
        <v>18.155999999999999</v>
      </c>
      <c r="E140" s="64">
        <v>16.425000000000001</v>
      </c>
      <c r="F140" s="64">
        <v>49.441000000000003</v>
      </c>
      <c r="G140" s="64">
        <v>420.46300000000002</v>
      </c>
      <c r="H140" s="64">
        <v>0.13200000000000001</v>
      </c>
      <c r="I140" s="64">
        <v>0.32</v>
      </c>
      <c r="J140" s="64">
        <v>120</v>
      </c>
      <c r="K140" s="64">
        <v>1.32</v>
      </c>
      <c r="L140" s="64">
        <v>417.92399999999998</v>
      </c>
      <c r="M140" s="64">
        <v>319.60000000000002</v>
      </c>
      <c r="N140" s="64">
        <v>29.376000000000001</v>
      </c>
      <c r="O140" s="64">
        <v>1.5569999999999999</v>
      </c>
    </row>
    <row r="141" spans="1:15" s="41" customFormat="1" ht="12.75" customHeight="1" x14ac:dyDescent="0.25">
      <c r="A141" s="39" t="s">
        <v>165</v>
      </c>
      <c r="B141" s="40" t="s">
        <v>73</v>
      </c>
      <c r="C141" s="39">
        <v>207</v>
      </c>
      <c r="D141" s="64">
        <v>6.3E-2</v>
      </c>
      <c r="E141" s="64">
        <v>7.0000000000000001E-3</v>
      </c>
      <c r="F141" s="64">
        <v>10.193</v>
      </c>
      <c r="G141" s="64">
        <v>42.292000000000002</v>
      </c>
      <c r="H141" s="64">
        <v>4.0000000000000001E-3</v>
      </c>
      <c r="I141" s="64">
        <v>2.9</v>
      </c>
      <c r="J141" s="64"/>
      <c r="K141" s="64">
        <v>1.4E-2</v>
      </c>
      <c r="L141" s="64">
        <v>7.75</v>
      </c>
      <c r="M141" s="64">
        <v>9.7799999999999994</v>
      </c>
      <c r="N141" s="64">
        <v>5.24</v>
      </c>
      <c r="O141" s="64">
        <v>0.89200000000000002</v>
      </c>
    </row>
    <row r="142" spans="1:15" s="41" customFormat="1" ht="12.75" customHeight="1" x14ac:dyDescent="0.25">
      <c r="A142" s="39"/>
      <c r="B142" s="40" t="s">
        <v>74</v>
      </c>
      <c r="C142" s="39">
        <v>45</v>
      </c>
      <c r="D142" s="64">
        <v>3.375</v>
      </c>
      <c r="E142" s="64">
        <v>1.3049999999999999</v>
      </c>
      <c r="F142" s="64">
        <v>23.13</v>
      </c>
      <c r="G142" s="64">
        <v>117.765</v>
      </c>
      <c r="H142" s="64">
        <v>0.05</v>
      </c>
      <c r="I142" s="64"/>
      <c r="J142" s="64"/>
      <c r="K142" s="64">
        <v>0.76500000000000001</v>
      </c>
      <c r="L142" s="64">
        <v>8.5500000000000007</v>
      </c>
      <c r="M142" s="64">
        <v>29.25</v>
      </c>
      <c r="N142" s="64">
        <v>5.85</v>
      </c>
      <c r="O142" s="64">
        <v>0.54</v>
      </c>
    </row>
    <row r="143" spans="1:15" s="42" customFormat="1" ht="12.75" customHeight="1" x14ac:dyDescent="0.25">
      <c r="A143" s="39"/>
      <c r="B143" s="40" t="s">
        <v>197</v>
      </c>
      <c r="C143" s="39">
        <v>150</v>
      </c>
      <c r="D143" s="64">
        <v>0.6</v>
      </c>
      <c r="E143" s="64">
        <v>0.6</v>
      </c>
      <c r="F143" s="64">
        <v>14.7</v>
      </c>
      <c r="G143" s="64">
        <v>70.5</v>
      </c>
      <c r="H143" s="64">
        <v>4.4999999999999998E-2</v>
      </c>
      <c r="I143" s="64">
        <v>15</v>
      </c>
      <c r="J143" s="64">
        <v>7.5</v>
      </c>
      <c r="K143" s="64">
        <v>0.3</v>
      </c>
      <c r="L143" s="64">
        <v>24</v>
      </c>
      <c r="M143" s="64">
        <v>16.5</v>
      </c>
      <c r="N143" s="64">
        <v>13.5</v>
      </c>
      <c r="O143" s="64">
        <v>3.3</v>
      </c>
    </row>
    <row r="144" spans="1:15" s="43" customFormat="1" ht="12.75" customHeight="1" x14ac:dyDescent="0.25">
      <c r="A144" s="39" t="s">
        <v>21</v>
      </c>
      <c r="B144" s="40"/>
      <c r="C144" s="39">
        <f>SUM(C139:C143)</f>
        <v>692</v>
      </c>
      <c r="D144" s="64">
        <v>22.474</v>
      </c>
      <c r="E144" s="64">
        <v>18.376999999999999</v>
      </c>
      <c r="F144" s="64">
        <v>98.224000000000004</v>
      </c>
      <c r="G144" s="64">
        <v>655.42</v>
      </c>
      <c r="H144" s="64">
        <v>0.24199999999999999</v>
      </c>
      <c r="I144" s="64">
        <v>21.02</v>
      </c>
      <c r="J144" s="64">
        <v>127.5</v>
      </c>
      <c r="K144" s="64">
        <v>2.4390000000000001</v>
      </c>
      <c r="L144" s="64">
        <v>465.024</v>
      </c>
      <c r="M144" s="64">
        <v>387.13</v>
      </c>
      <c r="N144" s="64">
        <v>59.566000000000003</v>
      </c>
      <c r="O144" s="64">
        <v>6.4889999999999999</v>
      </c>
    </row>
    <row r="145" spans="1:15" s="41" customFormat="1" ht="12.75" customHeight="1" x14ac:dyDescent="0.25">
      <c r="A145" s="39" t="s">
        <v>7</v>
      </c>
      <c r="B145" s="40"/>
      <c r="C145" s="39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</row>
    <row r="146" spans="1:15" s="41" customFormat="1" ht="25.5" customHeight="1" x14ac:dyDescent="0.25">
      <c r="A146" s="39" t="s">
        <v>145</v>
      </c>
      <c r="B146" s="40" t="s">
        <v>92</v>
      </c>
      <c r="C146" s="39">
        <v>100</v>
      </c>
      <c r="D146" s="64">
        <v>1.3049999999999999</v>
      </c>
      <c r="E146" s="64">
        <v>5.1749999999999998</v>
      </c>
      <c r="F146" s="64">
        <v>11.598000000000001</v>
      </c>
      <c r="G146" s="64">
        <v>99.534999999999997</v>
      </c>
      <c r="H146" s="64">
        <v>3.3000000000000002E-2</v>
      </c>
      <c r="I146" s="64">
        <v>24.2</v>
      </c>
      <c r="J146" s="64">
        <v>301.25</v>
      </c>
      <c r="K146" s="64">
        <v>2.371</v>
      </c>
      <c r="L146" s="64">
        <v>34.799999999999997</v>
      </c>
      <c r="M146" s="64">
        <v>29.95</v>
      </c>
      <c r="N146" s="64">
        <v>16.45</v>
      </c>
      <c r="O146" s="64">
        <v>1.01</v>
      </c>
    </row>
    <row r="147" spans="1:15" s="41" customFormat="1" ht="38.25" customHeight="1" x14ac:dyDescent="0.25">
      <c r="A147" s="39" t="s">
        <v>135</v>
      </c>
      <c r="B147" s="40" t="s">
        <v>245</v>
      </c>
      <c r="C147" s="39">
        <v>250</v>
      </c>
      <c r="D147" s="64">
        <v>3.0489999999999999</v>
      </c>
      <c r="E147" s="64">
        <v>6.8879999999999999</v>
      </c>
      <c r="F147" s="64">
        <v>9.7929999999999993</v>
      </c>
      <c r="G147" s="64">
        <v>116.172</v>
      </c>
      <c r="H147" s="64">
        <v>7.0999999999999994E-2</v>
      </c>
      <c r="I147" s="64">
        <v>30.62</v>
      </c>
      <c r="J147" s="64">
        <v>280.72000000000003</v>
      </c>
      <c r="K147" s="64">
        <v>2.4140000000000001</v>
      </c>
      <c r="L147" s="64">
        <v>51.344000000000001</v>
      </c>
      <c r="M147" s="64">
        <v>55.863999999999997</v>
      </c>
      <c r="N147" s="64">
        <v>24.033000000000001</v>
      </c>
      <c r="O147" s="64">
        <v>0.89400000000000002</v>
      </c>
    </row>
    <row r="148" spans="1:15" s="41" customFormat="1" ht="12.75" customHeight="1" x14ac:dyDescent="0.25">
      <c r="A148" s="39" t="s">
        <v>169</v>
      </c>
      <c r="B148" s="40" t="s">
        <v>114</v>
      </c>
      <c r="C148" s="39">
        <v>260</v>
      </c>
      <c r="D148" s="64">
        <v>31.63</v>
      </c>
      <c r="E148" s="64">
        <v>15.949</v>
      </c>
      <c r="F148" s="64">
        <v>49.73</v>
      </c>
      <c r="G148" s="64">
        <v>471.19900000000001</v>
      </c>
      <c r="H148" s="64">
        <v>0.192</v>
      </c>
      <c r="I148" s="64">
        <v>8.92</v>
      </c>
      <c r="J148" s="64">
        <v>330.4</v>
      </c>
      <c r="K148" s="64">
        <v>4.766</v>
      </c>
      <c r="L148" s="64">
        <v>38.473999999999997</v>
      </c>
      <c r="M148" s="64">
        <v>317.53899999999999</v>
      </c>
      <c r="N148" s="64">
        <v>67.320999999999998</v>
      </c>
      <c r="O148" s="64">
        <v>2.7320000000000002</v>
      </c>
    </row>
    <row r="149" spans="1:15" s="41" customFormat="1" ht="12.75" customHeight="1" x14ac:dyDescent="0.25">
      <c r="A149" s="39" t="s">
        <v>148</v>
      </c>
      <c r="B149" s="40" t="s">
        <v>108</v>
      </c>
      <c r="C149" s="39">
        <v>200</v>
      </c>
      <c r="D149" s="64">
        <v>0.16</v>
      </c>
      <c r="E149" s="64">
        <v>0.16</v>
      </c>
      <c r="F149" s="64">
        <v>13.9</v>
      </c>
      <c r="G149" s="64">
        <v>58.7</v>
      </c>
      <c r="H149" s="64">
        <v>1.2E-2</v>
      </c>
      <c r="I149" s="64">
        <v>4</v>
      </c>
      <c r="J149" s="64">
        <v>2</v>
      </c>
      <c r="K149" s="64">
        <v>0.08</v>
      </c>
      <c r="L149" s="64">
        <v>6.4</v>
      </c>
      <c r="M149" s="64">
        <v>4.4000000000000004</v>
      </c>
      <c r="N149" s="64">
        <v>3.6</v>
      </c>
      <c r="O149" s="64">
        <v>0.91</v>
      </c>
    </row>
    <row r="150" spans="1:15" s="41" customFormat="1" ht="12.75" customHeight="1" x14ac:dyDescent="0.25">
      <c r="A150" s="39"/>
      <c r="B150" s="40" t="s">
        <v>6</v>
      </c>
      <c r="C150" s="39">
        <v>40</v>
      </c>
      <c r="D150" s="64">
        <v>3.16</v>
      </c>
      <c r="E150" s="64">
        <v>0.4</v>
      </c>
      <c r="F150" s="64">
        <v>19.32</v>
      </c>
      <c r="G150" s="64">
        <v>94</v>
      </c>
      <c r="H150" s="64">
        <v>6.4000000000000001E-2</v>
      </c>
      <c r="I150" s="64"/>
      <c r="J150" s="64"/>
      <c r="K150" s="64">
        <v>0.52</v>
      </c>
      <c r="L150" s="64">
        <v>9.1999999999999993</v>
      </c>
      <c r="M150" s="64">
        <v>34.799999999999997</v>
      </c>
      <c r="N150" s="64">
        <v>13.2</v>
      </c>
      <c r="O150" s="64">
        <v>0.8</v>
      </c>
    </row>
    <row r="151" spans="1:15" s="42" customFormat="1" ht="12.75" customHeight="1" x14ac:dyDescent="0.25">
      <c r="A151" s="39"/>
      <c r="B151" s="40" t="s">
        <v>52</v>
      </c>
      <c r="C151" s="39">
        <v>50</v>
      </c>
      <c r="D151" s="64">
        <v>3.3</v>
      </c>
      <c r="E151" s="64">
        <v>0.6</v>
      </c>
      <c r="F151" s="64">
        <v>19.82</v>
      </c>
      <c r="G151" s="64">
        <v>99</v>
      </c>
      <c r="H151" s="64">
        <v>8.5000000000000006E-2</v>
      </c>
      <c r="I151" s="64"/>
      <c r="J151" s="64"/>
      <c r="K151" s="64">
        <v>0.5</v>
      </c>
      <c r="L151" s="64">
        <v>14.5</v>
      </c>
      <c r="M151" s="64">
        <v>75</v>
      </c>
      <c r="N151" s="64">
        <v>23.5</v>
      </c>
      <c r="O151" s="64">
        <v>1.95</v>
      </c>
    </row>
    <row r="152" spans="1:15" s="43" customFormat="1" ht="13.2" x14ac:dyDescent="0.25">
      <c r="A152" s="39" t="s">
        <v>20</v>
      </c>
      <c r="B152" s="40"/>
      <c r="C152" s="39">
        <f>SUM(C146:C151)</f>
        <v>900</v>
      </c>
      <c r="D152" s="64">
        <f>SUM(D146:D151)</f>
        <v>42.603999999999999</v>
      </c>
      <c r="E152" s="64">
        <f t="shared" ref="E152:O152" si="10">SUM(E146:E151)</f>
        <v>29.172000000000001</v>
      </c>
      <c r="F152" s="64">
        <f t="shared" si="10"/>
        <v>124.161</v>
      </c>
      <c r="G152" s="64">
        <f t="shared" si="10"/>
        <v>938.60599999999999</v>
      </c>
      <c r="H152" s="64">
        <f t="shared" si="10"/>
        <v>0.45700000000000002</v>
      </c>
      <c r="I152" s="64">
        <f t="shared" si="10"/>
        <v>67.740000000000009</v>
      </c>
      <c r="J152" s="64">
        <f t="shared" si="10"/>
        <v>914.37</v>
      </c>
      <c r="K152" s="64">
        <f t="shared" si="10"/>
        <v>10.651</v>
      </c>
      <c r="L152" s="64">
        <f t="shared" si="10"/>
        <v>154.71799999999999</v>
      </c>
      <c r="M152" s="64">
        <f t="shared" si="10"/>
        <v>517.55299999999988</v>
      </c>
      <c r="N152" s="64">
        <f t="shared" si="10"/>
        <v>148.10399999999998</v>
      </c>
      <c r="O152" s="64">
        <f t="shared" si="10"/>
        <v>8.2959999999999994</v>
      </c>
    </row>
    <row r="153" spans="1:15" s="41" customFormat="1" ht="12.75" customHeight="1" x14ac:dyDescent="0.25">
      <c r="A153" s="39" t="s">
        <v>87</v>
      </c>
      <c r="B153" s="40"/>
      <c r="C153" s="39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</row>
    <row r="154" spans="1:15" s="41" customFormat="1" ht="12.75" customHeight="1" x14ac:dyDescent="0.25">
      <c r="A154" s="39"/>
      <c r="B154" s="40" t="s">
        <v>76</v>
      </c>
      <c r="C154" s="39">
        <v>15</v>
      </c>
      <c r="D154" s="64">
        <v>7.4999999999999997E-2</v>
      </c>
      <c r="E154" s="64"/>
      <c r="F154" s="64">
        <v>12</v>
      </c>
      <c r="G154" s="64">
        <v>48.6</v>
      </c>
      <c r="H154" s="64"/>
      <c r="I154" s="64"/>
      <c r="J154" s="64"/>
      <c r="K154" s="64"/>
      <c r="L154" s="64">
        <v>3.15</v>
      </c>
      <c r="M154" s="64">
        <v>1.65</v>
      </c>
      <c r="N154" s="64">
        <v>1.05</v>
      </c>
      <c r="O154" s="64">
        <v>0.24</v>
      </c>
    </row>
    <row r="155" spans="1:15" s="41" customFormat="1" ht="12.75" customHeight="1" x14ac:dyDescent="0.25">
      <c r="A155" s="39"/>
      <c r="B155" s="40" t="s">
        <v>191</v>
      </c>
      <c r="C155" s="39">
        <v>200</v>
      </c>
      <c r="D155" s="64">
        <v>8.1999999999999993</v>
      </c>
      <c r="E155" s="64">
        <v>3</v>
      </c>
      <c r="F155" s="64">
        <v>11.8</v>
      </c>
      <c r="G155" s="64">
        <v>114</v>
      </c>
      <c r="H155" s="64"/>
      <c r="I155" s="64">
        <v>1.2</v>
      </c>
      <c r="J155" s="64">
        <v>20</v>
      </c>
      <c r="K155" s="64"/>
      <c r="L155" s="64">
        <v>248</v>
      </c>
      <c r="M155" s="64">
        <v>190</v>
      </c>
      <c r="N155" s="64">
        <v>30</v>
      </c>
      <c r="O155" s="64">
        <v>0.2</v>
      </c>
    </row>
    <row r="156" spans="1:15" s="42" customFormat="1" ht="12.75" customHeight="1" x14ac:dyDescent="0.25">
      <c r="A156" s="39"/>
      <c r="B156" s="40" t="s">
        <v>199</v>
      </c>
      <c r="C156" s="39">
        <v>235</v>
      </c>
      <c r="D156" s="64">
        <v>0.94</v>
      </c>
      <c r="E156" s="64">
        <v>0.94</v>
      </c>
      <c r="F156" s="64">
        <v>23.03</v>
      </c>
      <c r="G156" s="64">
        <v>110.45</v>
      </c>
      <c r="H156" s="64">
        <v>7.0999999999999994E-2</v>
      </c>
      <c r="I156" s="64">
        <v>23.5</v>
      </c>
      <c r="J156" s="64">
        <v>11.75</v>
      </c>
      <c r="K156" s="64">
        <v>0.47</v>
      </c>
      <c r="L156" s="64">
        <v>37.6</v>
      </c>
      <c r="M156" s="64">
        <v>25.85</v>
      </c>
      <c r="N156" s="64">
        <v>21.15</v>
      </c>
      <c r="O156" s="64">
        <v>5.17</v>
      </c>
    </row>
    <row r="157" spans="1:15" s="44" customFormat="1" ht="12.75" customHeight="1" x14ac:dyDescent="0.25">
      <c r="A157" s="39" t="s">
        <v>88</v>
      </c>
      <c r="B157" s="40"/>
      <c r="C157" s="39">
        <f>SUM(C154:C156)</f>
        <v>450</v>
      </c>
      <c r="D157" s="64">
        <v>9.2149999999999999</v>
      </c>
      <c r="E157" s="64">
        <v>3.94</v>
      </c>
      <c r="F157" s="64">
        <v>46.83</v>
      </c>
      <c r="G157" s="64">
        <v>273.05</v>
      </c>
      <c r="H157" s="64">
        <v>7.0999999999999994E-2</v>
      </c>
      <c r="I157" s="64">
        <v>24.7</v>
      </c>
      <c r="J157" s="64">
        <v>31.75</v>
      </c>
      <c r="K157" s="64">
        <v>0.47</v>
      </c>
      <c r="L157" s="64">
        <v>288.75</v>
      </c>
      <c r="M157" s="64">
        <v>217.5</v>
      </c>
      <c r="N157" s="64">
        <v>52.2</v>
      </c>
      <c r="O157" s="64">
        <v>5.61</v>
      </c>
    </row>
    <row r="158" spans="1:15" s="45" customFormat="1" ht="12.75" customHeight="1" x14ac:dyDescent="0.25">
      <c r="A158" s="39" t="s">
        <v>115</v>
      </c>
      <c r="B158" s="40"/>
      <c r="C158" s="39"/>
      <c r="D158" s="64">
        <f>D157+D152+D144</f>
        <v>74.293000000000006</v>
      </c>
      <c r="E158" s="64">
        <f t="shared" ref="E158:O158" si="11">E157+E152+E144</f>
        <v>51.489000000000004</v>
      </c>
      <c r="F158" s="64">
        <f t="shared" si="11"/>
        <v>269.21499999999997</v>
      </c>
      <c r="G158" s="64">
        <f t="shared" si="11"/>
        <v>1867.076</v>
      </c>
      <c r="H158" s="64">
        <f t="shared" si="11"/>
        <v>0.77</v>
      </c>
      <c r="I158" s="64">
        <f t="shared" si="11"/>
        <v>113.46000000000001</v>
      </c>
      <c r="J158" s="64">
        <f t="shared" si="11"/>
        <v>1073.6199999999999</v>
      </c>
      <c r="K158" s="64">
        <f t="shared" si="11"/>
        <v>13.56</v>
      </c>
      <c r="L158" s="64">
        <f t="shared" si="11"/>
        <v>908.49199999999996</v>
      </c>
      <c r="M158" s="64">
        <f t="shared" si="11"/>
        <v>1122.183</v>
      </c>
      <c r="N158" s="64">
        <f t="shared" si="11"/>
        <v>259.87</v>
      </c>
      <c r="O158" s="64">
        <f t="shared" si="11"/>
        <v>20.395</v>
      </c>
    </row>
    <row r="159" spans="1:15" s="46" customFormat="1" ht="12.75" customHeight="1" x14ac:dyDescent="0.25">
      <c r="A159" s="39" t="s">
        <v>31</v>
      </c>
      <c r="B159" s="40"/>
      <c r="C159" s="39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1:15" s="46" customFormat="1" ht="12.75" customHeight="1" x14ac:dyDescent="0.25">
      <c r="A160" s="39" t="s">
        <v>43</v>
      </c>
      <c r="B160" s="40" t="s">
        <v>42</v>
      </c>
      <c r="C160" s="39" t="s">
        <v>0</v>
      </c>
      <c r="D160" s="64" t="s">
        <v>1</v>
      </c>
      <c r="E160" s="64"/>
      <c r="F160" s="64"/>
      <c r="G160" s="64" t="s">
        <v>41</v>
      </c>
      <c r="H160" s="64" t="s">
        <v>9</v>
      </c>
      <c r="I160" s="64"/>
      <c r="J160" s="64"/>
      <c r="K160" s="64"/>
      <c r="L160" s="64" t="s">
        <v>10</v>
      </c>
      <c r="M160" s="64"/>
      <c r="N160" s="64"/>
      <c r="O160" s="64"/>
    </row>
    <row r="161" spans="1:15" s="43" customFormat="1" ht="12.75" customHeight="1" x14ac:dyDescent="0.25">
      <c r="A161" s="39"/>
      <c r="B161" s="40"/>
      <c r="C161" s="39"/>
      <c r="D161" s="64" t="s">
        <v>2</v>
      </c>
      <c r="E161" s="64" t="s">
        <v>3</v>
      </c>
      <c r="F161" s="64" t="s">
        <v>4</v>
      </c>
      <c r="G161" s="64"/>
      <c r="H161" s="64" t="s">
        <v>11</v>
      </c>
      <c r="I161" s="64" t="s">
        <v>12</v>
      </c>
      <c r="J161" s="64" t="s">
        <v>13</v>
      </c>
      <c r="K161" s="64" t="s">
        <v>14</v>
      </c>
      <c r="L161" s="64" t="s">
        <v>15</v>
      </c>
      <c r="M161" s="64" t="s">
        <v>16</v>
      </c>
      <c r="N161" s="64" t="s">
        <v>17</v>
      </c>
      <c r="O161" s="64" t="s">
        <v>18</v>
      </c>
    </row>
    <row r="162" spans="1:15" s="41" customFormat="1" ht="12.75" customHeight="1" x14ac:dyDescent="0.25">
      <c r="A162" s="39" t="s">
        <v>22</v>
      </c>
      <c r="B162" s="40"/>
      <c r="C162" s="39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1:15" s="41" customFormat="1" ht="25.5" customHeight="1" x14ac:dyDescent="0.25">
      <c r="A163" s="39" t="s">
        <v>170</v>
      </c>
      <c r="B163" s="40" t="s">
        <v>116</v>
      </c>
      <c r="C163" s="39">
        <v>250</v>
      </c>
      <c r="D163" s="64">
        <v>8.5449999999999999</v>
      </c>
      <c r="E163" s="64">
        <v>10.135</v>
      </c>
      <c r="F163" s="64">
        <v>46.08</v>
      </c>
      <c r="G163" s="64">
        <v>310.62599999999998</v>
      </c>
      <c r="H163" s="64">
        <v>0.21299999999999999</v>
      </c>
      <c r="I163" s="64">
        <v>0.68400000000000005</v>
      </c>
      <c r="J163" s="64">
        <v>43.4</v>
      </c>
      <c r="K163" s="64">
        <v>0.215</v>
      </c>
      <c r="L163" s="64">
        <v>158.39599999999999</v>
      </c>
      <c r="M163" s="64">
        <v>211.38399999999999</v>
      </c>
      <c r="N163" s="64">
        <v>53.76</v>
      </c>
      <c r="O163" s="64">
        <v>1.4359999999999999</v>
      </c>
    </row>
    <row r="164" spans="1:15" s="41" customFormat="1" ht="25.5" customHeight="1" x14ac:dyDescent="0.25">
      <c r="A164" s="39" t="s">
        <v>132</v>
      </c>
      <c r="B164" s="40" t="s">
        <v>77</v>
      </c>
      <c r="C164" s="39">
        <v>24</v>
      </c>
      <c r="D164" s="64">
        <v>7.0679999999999996</v>
      </c>
      <c r="E164" s="64">
        <v>6.08</v>
      </c>
      <c r="F164" s="64"/>
      <c r="G164" s="64">
        <v>82.84</v>
      </c>
      <c r="H164" s="64">
        <v>2.3E-2</v>
      </c>
      <c r="I164" s="64"/>
      <c r="J164" s="64"/>
      <c r="K164" s="64">
        <v>0.152</v>
      </c>
      <c r="L164" s="64">
        <v>3.42</v>
      </c>
      <c r="M164" s="64">
        <v>71.44</v>
      </c>
      <c r="N164" s="64">
        <v>8.36</v>
      </c>
      <c r="O164" s="64">
        <v>1.026</v>
      </c>
    </row>
    <row r="165" spans="1:15" s="41" customFormat="1" ht="25.5" customHeight="1" x14ac:dyDescent="0.25">
      <c r="A165" s="39" t="s">
        <v>132</v>
      </c>
      <c r="B165" s="40" t="s">
        <v>78</v>
      </c>
      <c r="C165" s="39">
        <v>36</v>
      </c>
      <c r="D165" s="64">
        <v>2.8439999999999999</v>
      </c>
      <c r="E165" s="64">
        <v>0.36</v>
      </c>
      <c r="F165" s="64">
        <v>17.388000000000002</v>
      </c>
      <c r="G165" s="64">
        <v>84.6</v>
      </c>
      <c r="H165" s="64">
        <v>5.8000000000000003E-2</v>
      </c>
      <c r="I165" s="64"/>
      <c r="J165" s="64"/>
      <c r="K165" s="64">
        <v>0.46800000000000003</v>
      </c>
      <c r="L165" s="64">
        <v>8.2799999999999994</v>
      </c>
      <c r="M165" s="64">
        <v>31.32</v>
      </c>
      <c r="N165" s="64">
        <v>11.88</v>
      </c>
      <c r="O165" s="64">
        <v>0.72</v>
      </c>
    </row>
    <row r="166" spans="1:15" s="41" customFormat="1" ht="12.75" customHeight="1" x14ac:dyDescent="0.25">
      <c r="A166" s="39" t="s">
        <v>133</v>
      </c>
      <c r="B166" s="40" t="s">
        <v>82</v>
      </c>
      <c r="C166" s="39">
        <v>15</v>
      </c>
      <c r="D166" s="64">
        <v>3.9</v>
      </c>
      <c r="E166" s="64">
        <v>3.915</v>
      </c>
      <c r="F166" s="64"/>
      <c r="G166" s="64">
        <v>51.6</v>
      </c>
      <c r="H166" s="64">
        <v>5.0000000000000001E-3</v>
      </c>
      <c r="I166" s="64">
        <v>0.12</v>
      </c>
      <c r="J166" s="64">
        <v>34.5</v>
      </c>
      <c r="K166" s="64">
        <v>7.4999999999999997E-2</v>
      </c>
      <c r="L166" s="64">
        <v>150</v>
      </c>
      <c r="M166" s="64">
        <v>96</v>
      </c>
      <c r="N166" s="64">
        <v>6.75</v>
      </c>
      <c r="O166" s="64">
        <v>0.15</v>
      </c>
    </row>
    <row r="167" spans="1:15" s="41" customFormat="1" ht="12.75" customHeight="1" x14ac:dyDescent="0.25">
      <c r="A167" s="39" t="s">
        <v>144</v>
      </c>
      <c r="B167" s="40" t="s">
        <v>91</v>
      </c>
      <c r="C167" s="39">
        <v>200</v>
      </c>
      <c r="D167" s="64">
        <v>3.88</v>
      </c>
      <c r="E167" s="64">
        <v>3.1</v>
      </c>
      <c r="F167" s="64">
        <v>15.188000000000001</v>
      </c>
      <c r="G167" s="64">
        <v>105.46</v>
      </c>
      <c r="H167" s="64">
        <v>2.4E-2</v>
      </c>
      <c r="I167" s="64">
        <v>0.6</v>
      </c>
      <c r="J167" s="64">
        <v>10.119999999999999</v>
      </c>
      <c r="K167" s="64">
        <v>1.2E-2</v>
      </c>
      <c r="L167" s="64">
        <v>125.12</v>
      </c>
      <c r="M167" s="64">
        <v>116.2</v>
      </c>
      <c r="N167" s="64">
        <v>31</v>
      </c>
      <c r="O167" s="64">
        <v>1.01</v>
      </c>
    </row>
    <row r="168" spans="1:15" s="42" customFormat="1" ht="12.75" customHeight="1" x14ac:dyDescent="0.25">
      <c r="A168" s="39"/>
      <c r="B168" s="40" t="s">
        <v>74</v>
      </c>
      <c r="C168" s="39">
        <v>60</v>
      </c>
      <c r="D168" s="64">
        <v>4.5</v>
      </c>
      <c r="E168" s="64">
        <v>1.74</v>
      </c>
      <c r="F168" s="64">
        <v>30.84</v>
      </c>
      <c r="G168" s="64">
        <v>157.02000000000001</v>
      </c>
      <c r="H168" s="64">
        <v>6.6000000000000003E-2</v>
      </c>
      <c r="I168" s="64"/>
      <c r="J168" s="64"/>
      <c r="K168" s="64">
        <v>1.02</v>
      </c>
      <c r="L168" s="64">
        <v>11.4</v>
      </c>
      <c r="M168" s="64">
        <v>39</v>
      </c>
      <c r="N168" s="64">
        <v>7.8</v>
      </c>
      <c r="O168" s="64">
        <v>0.72</v>
      </c>
    </row>
    <row r="169" spans="1:15" s="43" customFormat="1" ht="12.75" customHeight="1" x14ac:dyDescent="0.25">
      <c r="A169" s="39" t="s">
        <v>21</v>
      </c>
      <c r="B169" s="40"/>
      <c r="C169" s="39">
        <f>SUM(C163:C168)</f>
        <v>585</v>
      </c>
      <c r="D169" s="64">
        <v>30.736999999999998</v>
      </c>
      <c r="E169" s="64">
        <v>25.33</v>
      </c>
      <c r="F169" s="64">
        <v>109.496</v>
      </c>
      <c r="G169" s="64">
        <v>792.14599999999996</v>
      </c>
      <c r="H169" s="64">
        <v>0.38800000000000001</v>
      </c>
      <c r="I169" s="64">
        <v>1.4039999999999999</v>
      </c>
      <c r="J169" s="64">
        <v>88.02</v>
      </c>
      <c r="K169" s="64">
        <v>1.9419999999999999</v>
      </c>
      <c r="L169" s="64">
        <v>456.61599999999999</v>
      </c>
      <c r="M169" s="64">
        <v>565.34400000000005</v>
      </c>
      <c r="N169" s="64">
        <v>119.55</v>
      </c>
      <c r="O169" s="64">
        <v>5.0620000000000003</v>
      </c>
    </row>
    <row r="170" spans="1:15" s="41" customFormat="1" ht="12.75" customHeight="1" x14ac:dyDescent="0.25">
      <c r="A170" s="39" t="s">
        <v>7</v>
      </c>
      <c r="B170" s="40"/>
      <c r="C170" s="39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 s="41" customFormat="1" ht="12.75" customHeight="1" x14ac:dyDescent="0.25">
      <c r="A171" s="39" t="s">
        <v>171</v>
      </c>
      <c r="B171" s="40" t="s">
        <v>117</v>
      </c>
      <c r="C171" s="39">
        <v>100</v>
      </c>
      <c r="D171" s="64">
        <v>1.4850000000000001</v>
      </c>
      <c r="E171" s="64">
        <v>6.1070000000000002</v>
      </c>
      <c r="F171" s="64">
        <v>6.944</v>
      </c>
      <c r="G171" s="64">
        <v>89.055999999999997</v>
      </c>
      <c r="H171" s="64">
        <v>0.03</v>
      </c>
      <c r="I171" s="64">
        <v>8.8000000000000007</v>
      </c>
      <c r="J171" s="64">
        <v>6</v>
      </c>
      <c r="K171" s="64">
        <v>2.7530000000000001</v>
      </c>
      <c r="L171" s="64">
        <v>32.195999999999998</v>
      </c>
      <c r="M171" s="64">
        <v>41.26</v>
      </c>
      <c r="N171" s="64">
        <v>19.504000000000001</v>
      </c>
      <c r="O171" s="64">
        <v>1.1180000000000001</v>
      </c>
    </row>
    <row r="172" spans="1:15" s="41" customFormat="1" ht="25.5" customHeight="1" x14ac:dyDescent="0.25">
      <c r="A172" s="39" t="s">
        <v>172</v>
      </c>
      <c r="B172" s="40" t="s">
        <v>201</v>
      </c>
      <c r="C172" s="39">
        <v>250</v>
      </c>
      <c r="D172" s="64">
        <v>3.7080000000000002</v>
      </c>
      <c r="E172" s="64">
        <v>3.637</v>
      </c>
      <c r="F172" s="64">
        <v>21.065000000000001</v>
      </c>
      <c r="G172" s="64">
        <v>133.66200000000001</v>
      </c>
      <c r="H172" s="64">
        <v>0.12</v>
      </c>
      <c r="I172" s="64">
        <v>16.760000000000002</v>
      </c>
      <c r="J172" s="64">
        <v>248</v>
      </c>
      <c r="K172" s="64">
        <v>1.617</v>
      </c>
      <c r="L172" s="64">
        <v>24.93</v>
      </c>
      <c r="M172" s="64">
        <v>67.454999999999998</v>
      </c>
      <c r="N172" s="64">
        <v>25.675000000000001</v>
      </c>
      <c r="O172" s="64">
        <v>1.081</v>
      </c>
    </row>
    <row r="173" spans="1:15" s="41" customFormat="1" ht="25.5" customHeight="1" x14ac:dyDescent="0.25">
      <c r="A173" s="39" t="s">
        <v>173</v>
      </c>
      <c r="B173" s="40" t="s">
        <v>202</v>
      </c>
      <c r="C173" s="39">
        <v>100</v>
      </c>
      <c r="D173" s="64">
        <v>17.05</v>
      </c>
      <c r="E173" s="64">
        <v>9.5990000000000002</v>
      </c>
      <c r="F173" s="64">
        <v>4.1120000000000001</v>
      </c>
      <c r="G173" s="64">
        <v>171.38900000000001</v>
      </c>
      <c r="H173" s="64">
        <v>9.1999999999999998E-2</v>
      </c>
      <c r="I173" s="64">
        <v>0.83599999999999997</v>
      </c>
      <c r="J173" s="64">
        <v>249</v>
      </c>
      <c r="K173" s="64">
        <v>0.46300000000000002</v>
      </c>
      <c r="L173" s="64">
        <v>23.47</v>
      </c>
      <c r="M173" s="64">
        <v>169.72</v>
      </c>
      <c r="N173" s="64">
        <v>24.33</v>
      </c>
      <c r="O173" s="64">
        <v>2.3820000000000001</v>
      </c>
    </row>
    <row r="174" spans="1:15" s="41" customFormat="1" ht="12.75" customHeight="1" x14ac:dyDescent="0.25">
      <c r="A174" s="39" t="s">
        <v>139</v>
      </c>
      <c r="B174" s="40" t="s">
        <v>45</v>
      </c>
      <c r="C174" s="39">
        <v>180</v>
      </c>
      <c r="D174" s="64">
        <v>7.0720000000000001</v>
      </c>
      <c r="E174" s="64">
        <v>3.7320000000000002</v>
      </c>
      <c r="F174" s="64">
        <v>45.171999999999997</v>
      </c>
      <c r="G174" s="64">
        <v>242.756</v>
      </c>
      <c r="H174" s="64">
        <v>0.109</v>
      </c>
      <c r="I174" s="64"/>
      <c r="J174" s="64">
        <v>16</v>
      </c>
      <c r="K174" s="64">
        <v>1</v>
      </c>
      <c r="L174" s="64">
        <v>14.445</v>
      </c>
      <c r="M174" s="64">
        <v>57.15</v>
      </c>
      <c r="N174" s="64">
        <v>10.319000000000001</v>
      </c>
      <c r="O174" s="64">
        <v>1.042</v>
      </c>
    </row>
    <row r="175" spans="1:15" s="41" customFormat="1" ht="12.75" customHeight="1" x14ac:dyDescent="0.25">
      <c r="A175" s="39" t="s">
        <v>148</v>
      </c>
      <c r="B175" s="40" t="s">
        <v>108</v>
      </c>
      <c r="C175" s="39">
        <v>200</v>
      </c>
      <c r="D175" s="64">
        <v>0.16</v>
      </c>
      <c r="E175" s="64">
        <v>0.16</v>
      </c>
      <c r="F175" s="64">
        <v>13.9</v>
      </c>
      <c r="G175" s="64">
        <v>58.7</v>
      </c>
      <c r="H175" s="64">
        <v>1.2E-2</v>
      </c>
      <c r="I175" s="64">
        <v>4</v>
      </c>
      <c r="J175" s="64">
        <v>2</v>
      </c>
      <c r="K175" s="64">
        <v>0.08</v>
      </c>
      <c r="L175" s="64">
        <v>6.4</v>
      </c>
      <c r="M175" s="64">
        <v>4.4000000000000004</v>
      </c>
      <c r="N175" s="64">
        <v>3.6</v>
      </c>
      <c r="O175" s="64">
        <v>0.91</v>
      </c>
    </row>
    <row r="176" spans="1:15" s="41" customFormat="1" ht="12.75" customHeight="1" x14ac:dyDescent="0.25">
      <c r="A176" s="39"/>
      <c r="B176" s="40" t="s">
        <v>6</v>
      </c>
      <c r="C176" s="39">
        <v>40</v>
      </c>
      <c r="D176" s="64">
        <v>3.16</v>
      </c>
      <c r="E176" s="64">
        <v>0.4</v>
      </c>
      <c r="F176" s="64">
        <v>19.32</v>
      </c>
      <c r="G176" s="64">
        <v>94</v>
      </c>
      <c r="H176" s="64">
        <v>6.4000000000000001E-2</v>
      </c>
      <c r="I176" s="64"/>
      <c r="J176" s="64"/>
      <c r="K176" s="64">
        <v>0.52</v>
      </c>
      <c r="L176" s="64">
        <v>9.1999999999999993</v>
      </c>
      <c r="M176" s="64">
        <v>34.799999999999997</v>
      </c>
      <c r="N176" s="64">
        <v>13.2</v>
      </c>
      <c r="O176" s="64">
        <v>0.8</v>
      </c>
    </row>
    <row r="177" spans="1:15" s="42" customFormat="1" ht="12.75" customHeight="1" x14ac:dyDescent="0.25">
      <c r="A177" s="39"/>
      <c r="B177" s="40" t="s">
        <v>52</v>
      </c>
      <c r="C177" s="39">
        <v>50</v>
      </c>
      <c r="D177" s="64">
        <v>3.3</v>
      </c>
      <c r="E177" s="64">
        <v>0.6</v>
      </c>
      <c r="F177" s="64">
        <v>19.82</v>
      </c>
      <c r="G177" s="64">
        <v>99</v>
      </c>
      <c r="H177" s="64">
        <v>8.5000000000000006E-2</v>
      </c>
      <c r="I177" s="64"/>
      <c r="J177" s="64"/>
      <c r="K177" s="64">
        <v>0.5</v>
      </c>
      <c r="L177" s="64">
        <v>14.5</v>
      </c>
      <c r="M177" s="64">
        <v>75</v>
      </c>
      <c r="N177" s="64">
        <v>23.5</v>
      </c>
      <c r="O177" s="64">
        <v>1.95</v>
      </c>
    </row>
    <row r="178" spans="1:15" s="43" customFormat="1" ht="13.2" x14ac:dyDescent="0.25">
      <c r="A178" s="39" t="s">
        <v>20</v>
      </c>
      <c r="B178" s="40"/>
      <c r="C178" s="39">
        <f>SUM(C171:C177)</f>
        <v>920</v>
      </c>
      <c r="D178" s="64">
        <f>SUM(D171:D177)</f>
        <v>35.935000000000002</v>
      </c>
      <c r="E178" s="64">
        <f t="shared" ref="E178:O178" si="12">SUM(E171:E177)</f>
        <v>24.234999999999999</v>
      </c>
      <c r="F178" s="64">
        <f t="shared" si="12"/>
        <v>130.333</v>
      </c>
      <c r="G178" s="64">
        <f t="shared" si="12"/>
        <v>888.5630000000001</v>
      </c>
      <c r="H178" s="64">
        <f t="shared" si="12"/>
        <v>0.51200000000000001</v>
      </c>
      <c r="I178" s="64">
        <f t="shared" si="12"/>
        <v>30.396000000000001</v>
      </c>
      <c r="J178" s="64">
        <f t="shared" si="12"/>
        <v>521</v>
      </c>
      <c r="K178" s="64">
        <f t="shared" si="12"/>
        <v>6.9329999999999998</v>
      </c>
      <c r="L178" s="64">
        <f t="shared" si="12"/>
        <v>125.14100000000001</v>
      </c>
      <c r="M178" s="64">
        <f t="shared" si="12"/>
        <v>449.78499999999997</v>
      </c>
      <c r="N178" s="64">
        <f t="shared" si="12"/>
        <v>120.128</v>
      </c>
      <c r="O178" s="64">
        <f t="shared" si="12"/>
        <v>9.2829999999999995</v>
      </c>
    </row>
    <row r="179" spans="1:15" s="41" customFormat="1" ht="12.75" customHeight="1" x14ac:dyDescent="0.25">
      <c r="A179" s="39" t="s">
        <v>87</v>
      </c>
      <c r="B179" s="40"/>
      <c r="C179" s="39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1:15" s="41" customFormat="1" ht="12.75" customHeight="1" x14ac:dyDescent="0.25">
      <c r="A180" s="39"/>
      <c r="B180" s="40" t="s">
        <v>76</v>
      </c>
      <c r="C180" s="39">
        <v>15</v>
      </c>
      <c r="D180" s="64">
        <v>7.4999999999999997E-2</v>
      </c>
      <c r="E180" s="64"/>
      <c r="F180" s="64">
        <v>12</v>
      </c>
      <c r="G180" s="64">
        <v>48.6</v>
      </c>
      <c r="H180" s="64"/>
      <c r="I180" s="64"/>
      <c r="J180" s="64"/>
      <c r="K180" s="64"/>
      <c r="L180" s="64">
        <v>3.15</v>
      </c>
      <c r="M180" s="64">
        <v>1.65</v>
      </c>
      <c r="N180" s="64">
        <v>1.05</v>
      </c>
      <c r="O180" s="64">
        <v>0.24</v>
      </c>
    </row>
    <row r="181" spans="1:15" s="41" customFormat="1" ht="12.75" customHeight="1" x14ac:dyDescent="0.25">
      <c r="A181" s="39"/>
      <c r="B181" s="40" t="s">
        <v>191</v>
      </c>
      <c r="C181" s="39">
        <v>200</v>
      </c>
      <c r="D181" s="64">
        <v>8.1999999999999993</v>
      </c>
      <c r="E181" s="64">
        <v>3</v>
      </c>
      <c r="F181" s="64">
        <v>11.8</v>
      </c>
      <c r="G181" s="64">
        <v>114</v>
      </c>
      <c r="H181" s="64"/>
      <c r="I181" s="64">
        <v>1.2</v>
      </c>
      <c r="J181" s="64">
        <v>20</v>
      </c>
      <c r="K181" s="64"/>
      <c r="L181" s="64">
        <v>248</v>
      </c>
      <c r="M181" s="64">
        <v>190</v>
      </c>
      <c r="N181" s="64">
        <v>30</v>
      </c>
      <c r="O181" s="64">
        <v>0.2</v>
      </c>
    </row>
    <row r="182" spans="1:15" s="42" customFormat="1" ht="12.75" customHeight="1" x14ac:dyDescent="0.25">
      <c r="A182" s="39"/>
      <c r="B182" s="40" t="s">
        <v>95</v>
      </c>
      <c r="C182" s="39">
        <v>235</v>
      </c>
      <c r="D182" s="64">
        <v>1.88</v>
      </c>
      <c r="E182" s="64">
        <v>0.47</v>
      </c>
      <c r="F182" s="64">
        <v>17.625</v>
      </c>
      <c r="G182" s="64">
        <v>89.3</v>
      </c>
      <c r="H182" s="64">
        <v>0.14099999999999999</v>
      </c>
      <c r="I182" s="64">
        <v>89.3</v>
      </c>
      <c r="J182" s="64"/>
      <c r="K182" s="64">
        <v>0.47</v>
      </c>
      <c r="L182" s="64">
        <v>82.25</v>
      </c>
      <c r="M182" s="64">
        <v>39.950000000000003</v>
      </c>
      <c r="N182" s="64">
        <v>25.85</v>
      </c>
      <c r="O182" s="64">
        <v>0.23499999999999999</v>
      </c>
    </row>
    <row r="183" spans="1:15" s="44" customFormat="1" ht="12.75" customHeight="1" x14ac:dyDescent="0.25">
      <c r="A183" s="39" t="s">
        <v>88</v>
      </c>
      <c r="B183" s="40"/>
      <c r="C183" s="39">
        <f>SUM(C180:C182)</f>
        <v>450</v>
      </c>
      <c r="D183" s="64">
        <v>10.154999999999999</v>
      </c>
      <c r="E183" s="64">
        <v>3.47</v>
      </c>
      <c r="F183" s="64">
        <v>41.424999999999997</v>
      </c>
      <c r="G183" s="64">
        <v>251.9</v>
      </c>
      <c r="H183" s="64">
        <v>0.14099999999999999</v>
      </c>
      <c r="I183" s="64">
        <v>90.5</v>
      </c>
      <c r="J183" s="64">
        <v>20</v>
      </c>
      <c r="K183" s="64">
        <v>0.47</v>
      </c>
      <c r="L183" s="64">
        <v>333.4</v>
      </c>
      <c r="M183" s="64">
        <v>231.6</v>
      </c>
      <c r="N183" s="64">
        <v>56.9</v>
      </c>
      <c r="O183" s="64">
        <v>0.67500000000000004</v>
      </c>
    </row>
    <row r="184" spans="1:15" s="45" customFormat="1" ht="12.75" customHeight="1" x14ac:dyDescent="0.25">
      <c r="A184" s="39" t="s">
        <v>30</v>
      </c>
      <c r="B184" s="40"/>
      <c r="C184" s="39"/>
      <c r="D184" s="64">
        <f>D183+D178+D169</f>
        <v>76.826999999999998</v>
      </c>
      <c r="E184" s="64">
        <f t="shared" ref="E184:O184" si="13">E183+E178+E169</f>
        <v>53.034999999999997</v>
      </c>
      <c r="F184" s="64">
        <f t="shared" si="13"/>
        <v>281.25399999999996</v>
      </c>
      <c r="G184" s="64">
        <f t="shared" si="13"/>
        <v>1932.6090000000002</v>
      </c>
      <c r="H184" s="64">
        <f t="shared" si="13"/>
        <v>1.0409999999999999</v>
      </c>
      <c r="I184" s="64">
        <f t="shared" si="13"/>
        <v>122.3</v>
      </c>
      <c r="J184" s="64">
        <f t="shared" si="13"/>
        <v>629.02</v>
      </c>
      <c r="K184" s="64">
        <f t="shared" si="13"/>
        <v>9.3449999999999989</v>
      </c>
      <c r="L184" s="64">
        <f t="shared" si="13"/>
        <v>915.15699999999993</v>
      </c>
      <c r="M184" s="64">
        <f t="shared" si="13"/>
        <v>1246.729</v>
      </c>
      <c r="N184" s="64">
        <f t="shared" si="13"/>
        <v>296.57799999999997</v>
      </c>
      <c r="O184" s="64">
        <f t="shared" si="13"/>
        <v>15.02</v>
      </c>
    </row>
    <row r="185" spans="1:15" s="46" customFormat="1" ht="12.75" customHeight="1" x14ac:dyDescent="0.25">
      <c r="A185" s="39" t="s">
        <v>29</v>
      </c>
      <c r="B185" s="40"/>
      <c r="C185" s="39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1:15" s="46" customFormat="1" ht="12.75" customHeight="1" x14ac:dyDescent="0.25">
      <c r="A186" s="39" t="s">
        <v>43</v>
      </c>
      <c r="B186" s="40" t="s">
        <v>42</v>
      </c>
      <c r="C186" s="39" t="s">
        <v>0</v>
      </c>
      <c r="D186" s="64" t="s">
        <v>1</v>
      </c>
      <c r="E186" s="64"/>
      <c r="F186" s="64"/>
      <c r="G186" s="64" t="s">
        <v>41</v>
      </c>
      <c r="H186" s="64" t="s">
        <v>9</v>
      </c>
      <c r="I186" s="64"/>
      <c r="J186" s="64"/>
      <c r="K186" s="64"/>
      <c r="L186" s="64" t="s">
        <v>10</v>
      </c>
      <c r="M186" s="64"/>
      <c r="N186" s="64"/>
      <c r="O186" s="64"/>
    </row>
    <row r="187" spans="1:15" s="43" customFormat="1" ht="12.75" customHeight="1" x14ac:dyDescent="0.25">
      <c r="A187" s="39"/>
      <c r="B187" s="40"/>
      <c r="C187" s="39"/>
      <c r="D187" s="64" t="s">
        <v>2</v>
      </c>
      <c r="E187" s="64" t="s">
        <v>3</v>
      </c>
      <c r="F187" s="64" t="s">
        <v>4</v>
      </c>
      <c r="G187" s="64"/>
      <c r="H187" s="64" t="s">
        <v>11</v>
      </c>
      <c r="I187" s="64" t="s">
        <v>12</v>
      </c>
      <c r="J187" s="64" t="s">
        <v>13</v>
      </c>
      <c r="K187" s="64" t="s">
        <v>14</v>
      </c>
      <c r="L187" s="64" t="s">
        <v>15</v>
      </c>
      <c r="M187" s="64" t="s">
        <v>16</v>
      </c>
      <c r="N187" s="64" t="s">
        <v>17</v>
      </c>
      <c r="O187" s="64" t="s">
        <v>18</v>
      </c>
    </row>
    <row r="188" spans="1:15" s="41" customFormat="1" ht="12.75" customHeight="1" x14ac:dyDescent="0.25">
      <c r="A188" s="39" t="s">
        <v>22</v>
      </c>
      <c r="B188" s="40"/>
      <c r="C188" s="39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1:15" s="41" customFormat="1" ht="12.75" customHeight="1" x14ac:dyDescent="0.25">
      <c r="A189" s="39" t="s">
        <v>141</v>
      </c>
      <c r="B189" s="40" t="s">
        <v>89</v>
      </c>
      <c r="C189" s="39">
        <v>40</v>
      </c>
      <c r="D189" s="64">
        <v>0.28000000000000003</v>
      </c>
      <c r="E189" s="64">
        <v>0.04</v>
      </c>
      <c r="F189" s="64">
        <v>0.76</v>
      </c>
      <c r="G189" s="64">
        <v>4.4000000000000004</v>
      </c>
      <c r="H189" s="64">
        <v>1.2E-2</v>
      </c>
      <c r="I189" s="64">
        <v>2.8</v>
      </c>
      <c r="J189" s="64"/>
      <c r="K189" s="64">
        <v>0.04</v>
      </c>
      <c r="L189" s="64">
        <v>6.8</v>
      </c>
      <c r="M189" s="64">
        <v>12</v>
      </c>
      <c r="N189" s="64">
        <v>5.6</v>
      </c>
      <c r="O189" s="64">
        <v>0.2</v>
      </c>
    </row>
    <row r="190" spans="1:15" s="41" customFormat="1" ht="25.5" customHeight="1" x14ac:dyDescent="0.25">
      <c r="A190" s="39" t="s">
        <v>174</v>
      </c>
      <c r="B190" s="40" t="s">
        <v>118</v>
      </c>
      <c r="C190" s="39">
        <v>270</v>
      </c>
      <c r="D190" s="64">
        <v>31.747</v>
      </c>
      <c r="E190" s="64">
        <v>28.298999999999999</v>
      </c>
      <c r="F190" s="64">
        <v>46.912999999999997</v>
      </c>
      <c r="G190" s="64">
        <v>569.01099999999997</v>
      </c>
      <c r="H190" s="64">
        <v>0.15</v>
      </c>
      <c r="I190" s="64">
        <v>1.65</v>
      </c>
      <c r="J190" s="64">
        <v>300</v>
      </c>
      <c r="K190" s="64">
        <v>2.798</v>
      </c>
      <c r="L190" s="64">
        <v>29</v>
      </c>
      <c r="M190" s="64">
        <v>380.38</v>
      </c>
      <c r="N190" s="64">
        <v>69.828000000000003</v>
      </c>
      <c r="O190" s="64">
        <v>4.7619999999999996</v>
      </c>
    </row>
    <row r="191" spans="1:15" s="41" customFormat="1" ht="12.75" customHeight="1" x14ac:dyDescent="0.25">
      <c r="A191" s="39" t="s">
        <v>134</v>
      </c>
      <c r="B191" s="40" t="s">
        <v>83</v>
      </c>
      <c r="C191" s="39">
        <v>200</v>
      </c>
      <c r="D191" s="64">
        <v>3.9</v>
      </c>
      <c r="E191" s="64">
        <v>3</v>
      </c>
      <c r="F191" s="64">
        <v>15.28</v>
      </c>
      <c r="G191" s="64">
        <v>99.9</v>
      </c>
      <c r="H191" s="64">
        <v>2.3E-2</v>
      </c>
      <c r="I191" s="64">
        <v>0.78400000000000003</v>
      </c>
      <c r="J191" s="64">
        <v>10</v>
      </c>
      <c r="K191" s="64"/>
      <c r="L191" s="64">
        <v>124.76600000000001</v>
      </c>
      <c r="M191" s="64">
        <v>90</v>
      </c>
      <c r="N191" s="64">
        <v>14</v>
      </c>
      <c r="O191" s="64">
        <v>0.13400000000000001</v>
      </c>
    </row>
    <row r="192" spans="1:15" s="42" customFormat="1" ht="12.75" customHeight="1" x14ac:dyDescent="0.25">
      <c r="A192" s="39"/>
      <c r="B192" s="40" t="s">
        <v>74</v>
      </c>
      <c r="C192" s="39">
        <v>60</v>
      </c>
      <c r="D192" s="64">
        <v>4.5</v>
      </c>
      <c r="E192" s="64">
        <v>1.74</v>
      </c>
      <c r="F192" s="64">
        <v>30.84</v>
      </c>
      <c r="G192" s="64">
        <v>157.02000000000001</v>
      </c>
      <c r="H192" s="64">
        <v>6.6000000000000003E-2</v>
      </c>
      <c r="I192" s="64"/>
      <c r="J192" s="64"/>
      <c r="K192" s="64">
        <v>1.02</v>
      </c>
      <c r="L192" s="64">
        <v>11.4</v>
      </c>
      <c r="M192" s="64">
        <v>39</v>
      </c>
      <c r="N192" s="64">
        <v>7.8</v>
      </c>
      <c r="O192" s="64">
        <v>0.72</v>
      </c>
    </row>
    <row r="193" spans="1:15" s="43" customFormat="1" ht="12.75" customHeight="1" x14ac:dyDescent="0.25">
      <c r="A193" s="39" t="s">
        <v>21</v>
      </c>
      <c r="B193" s="40"/>
      <c r="C193" s="39">
        <f>SUM(C189:C192)</f>
        <v>570</v>
      </c>
      <c r="D193" s="64">
        <v>40.427</v>
      </c>
      <c r="E193" s="64">
        <v>33.079000000000001</v>
      </c>
      <c r="F193" s="64">
        <v>93.793000000000006</v>
      </c>
      <c r="G193" s="64">
        <v>830.33100000000002</v>
      </c>
      <c r="H193" s="64">
        <v>0.251</v>
      </c>
      <c r="I193" s="64">
        <v>5.234</v>
      </c>
      <c r="J193" s="64">
        <v>310</v>
      </c>
      <c r="K193" s="64">
        <v>3.8580000000000001</v>
      </c>
      <c r="L193" s="64">
        <v>171.96600000000001</v>
      </c>
      <c r="M193" s="64">
        <v>521.38</v>
      </c>
      <c r="N193" s="64">
        <v>97.227999999999994</v>
      </c>
      <c r="O193" s="64">
        <v>5.8150000000000004</v>
      </c>
    </row>
    <row r="194" spans="1:15" s="41" customFormat="1" ht="12.75" customHeight="1" x14ac:dyDescent="0.25">
      <c r="A194" s="39" t="s">
        <v>7</v>
      </c>
      <c r="B194" s="40"/>
      <c r="C194" s="39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1:15" s="41" customFormat="1" ht="12.75" customHeight="1" x14ac:dyDescent="0.25">
      <c r="A195" s="39" t="s">
        <v>180</v>
      </c>
      <c r="B195" s="40" t="s">
        <v>121</v>
      </c>
      <c r="C195" s="39">
        <v>100</v>
      </c>
      <c r="D195" s="64">
        <v>1.4950000000000001</v>
      </c>
      <c r="E195" s="64">
        <v>0.108</v>
      </c>
      <c r="F195" s="64">
        <v>12.567</v>
      </c>
      <c r="G195" s="64">
        <v>58.66</v>
      </c>
      <c r="H195" s="64">
        <v>5.8999999999999997E-2</v>
      </c>
      <c r="I195" s="64">
        <v>4.63</v>
      </c>
      <c r="J195" s="64">
        <v>1780.81</v>
      </c>
      <c r="K195" s="64">
        <v>0.73299999999999998</v>
      </c>
      <c r="L195" s="64">
        <v>34.69</v>
      </c>
      <c r="M195" s="64">
        <v>58.07</v>
      </c>
      <c r="N195" s="64">
        <v>40.409999999999997</v>
      </c>
      <c r="O195" s="64">
        <v>0.84199999999999997</v>
      </c>
    </row>
    <row r="196" spans="1:15" s="41" customFormat="1" ht="25.5" customHeight="1" x14ac:dyDescent="0.25">
      <c r="A196" s="39" t="s">
        <v>176</v>
      </c>
      <c r="B196" s="40" t="s">
        <v>248</v>
      </c>
      <c r="C196" s="39">
        <v>250</v>
      </c>
      <c r="D196" s="64">
        <v>3.524</v>
      </c>
      <c r="E196" s="64">
        <v>6.77</v>
      </c>
      <c r="F196" s="64">
        <v>9.2539999999999996</v>
      </c>
      <c r="G196" s="64">
        <v>114.512</v>
      </c>
      <c r="H196" s="64">
        <v>6.8000000000000005E-2</v>
      </c>
      <c r="I196" s="64">
        <v>21.677</v>
      </c>
      <c r="J196" s="64">
        <v>254.88</v>
      </c>
      <c r="K196" s="64">
        <v>2.4969999999999999</v>
      </c>
      <c r="L196" s="64">
        <v>50.709000000000003</v>
      </c>
      <c r="M196" s="64">
        <v>62.375999999999998</v>
      </c>
      <c r="N196" s="64">
        <v>25.545999999999999</v>
      </c>
      <c r="O196" s="64">
        <v>1.0129999999999999</v>
      </c>
    </row>
    <row r="197" spans="1:15" s="41" customFormat="1" ht="25.5" customHeight="1" x14ac:dyDescent="0.25">
      <c r="A197" s="39" t="s">
        <v>168</v>
      </c>
      <c r="B197" s="40" t="s">
        <v>112</v>
      </c>
      <c r="C197" s="39">
        <v>80</v>
      </c>
      <c r="D197" s="64">
        <v>13.259</v>
      </c>
      <c r="E197" s="64">
        <v>11.776999999999999</v>
      </c>
      <c r="F197" s="64">
        <v>13.512</v>
      </c>
      <c r="G197" s="64">
        <v>213.68199999999999</v>
      </c>
      <c r="H197" s="64">
        <v>9.9000000000000005E-2</v>
      </c>
      <c r="I197" s="64">
        <v>1.18</v>
      </c>
      <c r="J197" s="64">
        <v>41.3</v>
      </c>
      <c r="K197" s="64">
        <v>1.429</v>
      </c>
      <c r="L197" s="64">
        <v>17.524000000000001</v>
      </c>
      <c r="M197" s="64">
        <v>119.62</v>
      </c>
      <c r="N197" s="64">
        <v>20.706</v>
      </c>
      <c r="O197" s="64">
        <v>1.577</v>
      </c>
    </row>
    <row r="198" spans="1:15" s="41" customFormat="1" ht="12.75" customHeight="1" x14ac:dyDescent="0.25">
      <c r="A198" s="39" t="s">
        <v>138</v>
      </c>
      <c r="B198" s="40" t="s">
        <v>85</v>
      </c>
      <c r="C198" s="39">
        <v>30</v>
      </c>
      <c r="D198" s="64">
        <v>0.42399999999999999</v>
      </c>
      <c r="E198" s="64">
        <v>1.226</v>
      </c>
      <c r="F198" s="64">
        <v>1.6859999999999999</v>
      </c>
      <c r="G198" s="64">
        <v>19.64</v>
      </c>
      <c r="H198" s="64">
        <v>1.7999999999999999E-2</v>
      </c>
      <c r="I198" s="64">
        <v>3.2000000000000001E-2</v>
      </c>
      <c r="J198" s="64">
        <v>8</v>
      </c>
      <c r="K198" s="64">
        <v>5.3999999999999999E-2</v>
      </c>
      <c r="L198" s="64">
        <v>7.4</v>
      </c>
      <c r="M198" s="64">
        <v>6.6</v>
      </c>
      <c r="N198" s="64">
        <v>1.04</v>
      </c>
      <c r="O198" s="64">
        <v>0.04</v>
      </c>
    </row>
    <row r="199" spans="1:15" s="41" customFormat="1" ht="12.75" customHeight="1" x14ac:dyDescent="0.25">
      <c r="A199" s="39" t="s">
        <v>177</v>
      </c>
      <c r="B199" s="40" t="s">
        <v>119</v>
      </c>
      <c r="C199" s="39">
        <v>180</v>
      </c>
      <c r="D199" s="64">
        <v>2.718</v>
      </c>
      <c r="E199" s="64">
        <v>3.1160000000000001</v>
      </c>
      <c r="F199" s="64">
        <v>14.56</v>
      </c>
      <c r="G199" s="64">
        <v>99.616</v>
      </c>
      <c r="H199" s="64">
        <v>0.13</v>
      </c>
      <c r="I199" s="64">
        <v>9.5</v>
      </c>
      <c r="J199" s="64">
        <v>3816</v>
      </c>
      <c r="K199" s="64">
        <v>0.83</v>
      </c>
      <c r="L199" s="64">
        <v>52.62</v>
      </c>
      <c r="M199" s="64">
        <v>107.42</v>
      </c>
      <c r="N199" s="64">
        <v>72.52</v>
      </c>
      <c r="O199" s="64">
        <v>1.3620000000000001</v>
      </c>
    </row>
    <row r="200" spans="1:15" s="41" customFormat="1" ht="25.5" customHeight="1" x14ac:dyDescent="0.25">
      <c r="A200" s="39" t="s">
        <v>140</v>
      </c>
      <c r="B200" s="40" t="s">
        <v>86</v>
      </c>
      <c r="C200" s="39">
        <v>200</v>
      </c>
      <c r="D200" s="64">
        <v>0.78</v>
      </c>
      <c r="E200" s="64">
        <v>0.06</v>
      </c>
      <c r="F200" s="64">
        <v>20.12</v>
      </c>
      <c r="G200" s="64">
        <v>85.3</v>
      </c>
      <c r="H200" s="64">
        <v>0.02</v>
      </c>
      <c r="I200" s="64">
        <v>0.8</v>
      </c>
      <c r="J200" s="64"/>
      <c r="K200" s="64">
        <v>1.1000000000000001</v>
      </c>
      <c r="L200" s="64">
        <v>32</v>
      </c>
      <c r="M200" s="64">
        <v>29.2</v>
      </c>
      <c r="N200" s="64">
        <v>21</v>
      </c>
      <c r="O200" s="64">
        <v>0.67</v>
      </c>
    </row>
    <row r="201" spans="1:15" s="41" customFormat="1" ht="12.75" customHeight="1" x14ac:dyDescent="0.25">
      <c r="A201" s="39"/>
      <c r="B201" s="40" t="s">
        <v>6</v>
      </c>
      <c r="C201" s="39">
        <v>40</v>
      </c>
      <c r="D201" s="64">
        <v>3.16</v>
      </c>
      <c r="E201" s="64">
        <v>0.4</v>
      </c>
      <c r="F201" s="64">
        <v>19.32</v>
      </c>
      <c r="G201" s="64">
        <v>94</v>
      </c>
      <c r="H201" s="64">
        <v>6.4000000000000001E-2</v>
      </c>
      <c r="I201" s="64"/>
      <c r="J201" s="64"/>
      <c r="K201" s="64">
        <v>0.52</v>
      </c>
      <c r="L201" s="64">
        <v>9.1999999999999993</v>
      </c>
      <c r="M201" s="64">
        <v>34.799999999999997</v>
      </c>
      <c r="N201" s="64">
        <v>13.2</v>
      </c>
      <c r="O201" s="64">
        <v>0.8</v>
      </c>
    </row>
    <row r="202" spans="1:15" s="42" customFormat="1" ht="12.75" customHeight="1" x14ac:dyDescent="0.25">
      <c r="A202" s="39"/>
      <c r="B202" s="40" t="s">
        <v>52</v>
      </c>
      <c r="C202" s="39">
        <v>50</v>
      </c>
      <c r="D202" s="64">
        <v>3.3</v>
      </c>
      <c r="E202" s="64">
        <v>0.6</v>
      </c>
      <c r="F202" s="64">
        <v>19.82</v>
      </c>
      <c r="G202" s="64">
        <v>99</v>
      </c>
      <c r="H202" s="64">
        <v>8.5000000000000006E-2</v>
      </c>
      <c r="I202" s="64"/>
      <c r="J202" s="64"/>
      <c r="K202" s="64">
        <v>0.5</v>
      </c>
      <c r="L202" s="64">
        <v>14.5</v>
      </c>
      <c r="M202" s="64">
        <v>75</v>
      </c>
      <c r="N202" s="64">
        <v>23.5</v>
      </c>
      <c r="O202" s="64">
        <v>1.95</v>
      </c>
    </row>
    <row r="203" spans="1:15" s="43" customFormat="1" ht="13.2" x14ac:dyDescent="0.25">
      <c r="A203" s="39" t="s">
        <v>20</v>
      </c>
      <c r="B203" s="40"/>
      <c r="C203" s="39">
        <f>SUM(C195:C202)</f>
        <v>930</v>
      </c>
      <c r="D203" s="64">
        <f>SUM(D195:D202)</f>
        <v>28.66</v>
      </c>
      <c r="E203" s="64">
        <f t="shared" ref="E203:O203" si="14">SUM(E195:E202)</f>
        <v>24.056999999999995</v>
      </c>
      <c r="F203" s="64">
        <f t="shared" si="14"/>
        <v>110.839</v>
      </c>
      <c r="G203" s="64">
        <f t="shared" si="14"/>
        <v>784.41</v>
      </c>
      <c r="H203" s="64">
        <f t="shared" si="14"/>
        <v>0.54300000000000004</v>
      </c>
      <c r="I203" s="64">
        <f t="shared" si="14"/>
        <v>37.818999999999996</v>
      </c>
      <c r="J203" s="64">
        <f t="shared" si="14"/>
        <v>5900.99</v>
      </c>
      <c r="K203" s="64">
        <f t="shared" si="14"/>
        <v>7.6630000000000003</v>
      </c>
      <c r="L203" s="64">
        <f t="shared" si="14"/>
        <v>218.643</v>
      </c>
      <c r="M203" s="64">
        <f t="shared" si="14"/>
        <v>493.08600000000001</v>
      </c>
      <c r="N203" s="64">
        <f t="shared" si="14"/>
        <v>217.92199999999997</v>
      </c>
      <c r="O203" s="64">
        <f t="shared" si="14"/>
        <v>8.2539999999999996</v>
      </c>
    </row>
    <row r="204" spans="1:15" s="41" customFormat="1" ht="12.75" customHeight="1" x14ac:dyDescent="0.25">
      <c r="A204" s="39" t="s">
        <v>87</v>
      </c>
      <c r="B204" s="40"/>
      <c r="C204" s="39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1:15" s="41" customFormat="1" ht="12.75" customHeight="1" x14ac:dyDescent="0.25">
      <c r="A205" s="39"/>
      <c r="B205" s="40" t="s">
        <v>72</v>
      </c>
      <c r="C205" s="39">
        <v>15</v>
      </c>
      <c r="D205" s="64">
        <v>1.125</v>
      </c>
      <c r="E205" s="64">
        <v>1.47</v>
      </c>
      <c r="F205" s="64">
        <v>11.16</v>
      </c>
      <c r="G205" s="64">
        <v>62.55</v>
      </c>
      <c r="H205" s="64">
        <v>1.2E-2</v>
      </c>
      <c r="I205" s="64"/>
      <c r="J205" s="64">
        <v>1.5</v>
      </c>
      <c r="K205" s="64"/>
      <c r="L205" s="64">
        <v>4.3499999999999996</v>
      </c>
      <c r="M205" s="64">
        <v>13.5</v>
      </c>
      <c r="N205" s="64">
        <v>3</v>
      </c>
      <c r="O205" s="64">
        <v>0.315</v>
      </c>
    </row>
    <row r="206" spans="1:15" s="41" customFormat="1" ht="12.75" customHeight="1" x14ac:dyDescent="0.25">
      <c r="A206" s="39"/>
      <c r="B206" s="40" t="s">
        <v>191</v>
      </c>
      <c r="C206" s="39">
        <v>200</v>
      </c>
      <c r="D206" s="64">
        <v>8.1999999999999993</v>
      </c>
      <c r="E206" s="64">
        <v>3</v>
      </c>
      <c r="F206" s="64">
        <v>11.8</v>
      </c>
      <c r="G206" s="64">
        <v>114</v>
      </c>
      <c r="H206" s="64"/>
      <c r="I206" s="64">
        <v>1.2</v>
      </c>
      <c r="J206" s="64">
        <v>20</v>
      </c>
      <c r="K206" s="64"/>
      <c r="L206" s="64">
        <v>248</v>
      </c>
      <c r="M206" s="64">
        <v>190</v>
      </c>
      <c r="N206" s="64">
        <v>30</v>
      </c>
      <c r="O206" s="64">
        <v>0.2</v>
      </c>
    </row>
    <row r="207" spans="1:15" s="42" customFormat="1" ht="12.75" customHeight="1" x14ac:dyDescent="0.25">
      <c r="A207" s="39"/>
      <c r="B207" s="40" t="s">
        <v>199</v>
      </c>
      <c r="C207" s="39">
        <v>235</v>
      </c>
      <c r="D207" s="64">
        <v>0.94</v>
      </c>
      <c r="E207" s="64">
        <v>0.94</v>
      </c>
      <c r="F207" s="64">
        <v>23.03</v>
      </c>
      <c r="G207" s="64">
        <v>110.45</v>
      </c>
      <c r="H207" s="64">
        <v>7.0999999999999994E-2</v>
      </c>
      <c r="I207" s="64">
        <v>23.5</v>
      </c>
      <c r="J207" s="64">
        <v>11.75</v>
      </c>
      <c r="K207" s="64">
        <v>0.47</v>
      </c>
      <c r="L207" s="64">
        <v>37.6</v>
      </c>
      <c r="M207" s="64">
        <v>25.85</v>
      </c>
      <c r="N207" s="64">
        <v>21.15</v>
      </c>
      <c r="O207" s="64">
        <v>5.17</v>
      </c>
    </row>
    <row r="208" spans="1:15" s="44" customFormat="1" ht="12.75" customHeight="1" x14ac:dyDescent="0.25">
      <c r="A208" s="39" t="s">
        <v>88</v>
      </c>
      <c r="B208" s="40"/>
      <c r="C208" s="39">
        <f>SUM(C205:C207)</f>
        <v>450</v>
      </c>
      <c r="D208" s="64">
        <v>10.265000000000001</v>
      </c>
      <c r="E208" s="64">
        <v>5.41</v>
      </c>
      <c r="F208" s="64">
        <v>45.99</v>
      </c>
      <c r="G208" s="64">
        <v>287</v>
      </c>
      <c r="H208" s="64">
        <v>8.3000000000000004E-2</v>
      </c>
      <c r="I208" s="64">
        <v>24.7</v>
      </c>
      <c r="J208" s="64">
        <v>33.25</v>
      </c>
      <c r="K208" s="64">
        <v>0.47</v>
      </c>
      <c r="L208" s="64">
        <v>289.95</v>
      </c>
      <c r="M208" s="64">
        <v>229.35</v>
      </c>
      <c r="N208" s="64">
        <v>54.15</v>
      </c>
      <c r="O208" s="64">
        <v>5.6849999999999996</v>
      </c>
    </row>
    <row r="209" spans="1:15" s="45" customFormat="1" ht="12.75" customHeight="1" x14ac:dyDescent="0.25">
      <c r="A209" s="39" t="s">
        <v>28</v>
      </c>
      <c r="B209" s="40"/>
      <c r="C209" s="39"/>
      <c r="D209" s="64">
        <f>D208+D203+D193</f>
        <v>79.352000000000004</v>
      </c>
      <c r="E209" s="64">
        <f t="shared" ref="E209:O209" si="15">E208+E203+E193</f>
        <v>62.545999999999992</v>
      </c>
      <c r="F209" s="64">
        <f t="shared" si="15"/>
        <v>250.62200000000001</v>
      </c>
      <c r="G209" s="64">
        <f t="shared" si="15"/>
        <v>1901.741</v>
      </c>
      <c r="H209" s="64">
        <f t="shared" si="15"/>
        <v>0.877</v>
      </c>
      <c r="I209" s="64">
        <f t="shared" si="15"/>
        <v>67.752999999999986</v>
      </c>
      <c r="J209" s="64">
        <f t="shared" si="15"/>
        <v>6244.24</v>
      </c>
      <c r="K209" s="64">
        <f t="shared" si="15"/>
        <v>11.991000000000001</v>
      </c>
      <c r="L209" s="64">
        <f t="shared" si="15"/>
        <v>680.55899999999997</v>
      </c>
      <c r="M209" s="64">
        <f t="shared" si="15"/>
        <v>1243.816</v>
      </c>
      <c r="N209" s="64">
        <f t="shared" si="15"/>
        <v>369.29999999999995</v>
      </c>
      <c r="O209" s="64">
        <f t="shared" si="15"/>
        <v>19.754000000000001</v>
      </c>
    </row>
    <row r="210" spans="1:15" s="46" customFormat="1" ht="12.75" customHeight="1" x14ac:dyDescent="0.25">
      <c r="A210" s="39" t="s">
        <v>27</v>
      </c>
      <c r="B210" s="40"/>
      <c r="C210" s="39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1:15" s="46" customFormat="1" ht="12.75" customHeight="1" x14ac:dyDescent="0.25">
      <c r="A211" s="39" t="s">
        <v>43</v>
      </c>
      <c r="B211" s="40" t="s">
        <v>42</v>
      </c>
      <c r="C211" s="39" t="s">
        <v>0</v>
      </c>
      <c r="D211" s="64" t="s">
        <v>1</v>
      </c>
      <c r="E211" s="64"/>
      <c r="F211" s="64"/>
      <c r="G211" s="64" t="s">
        <v>41</v>
      </c>
      <c r="H211" s="64" t="s">
        <v>9</v>
      </c>
      <c r="I211" s="64"/>
      <c r="J211" s="64"/>
      <c r="K211" s="64"/>
      <c r="L211" s="64" t="s">
        <v>10</v>
      </c>
      <c r="M211" s="64"/>
      <c r="N211" s="64"/>
      <c r="O211" s="64"/>
    </row>
    <row r="212" spans="1:15" s="43" customFormat="1" ht="12.75" customHeight="1" x14ac:dyDescent="0.25">
      <c r="A212" s="39"/>
      <c r="B212" s="40"/>
      <c r="C212" s="39"/>
      <c r="D212" s="64" t="s">
        <v>2</v>
      </c>
      <c r="E212" s="64" t="s">
        <v>3</v>
      </c>
      <c r="F212" s="64" t="s">
        <v>4</v>
      </c>
      <c r="G212" s="64"/>
      <c r="H212" s="64" t="s">
        <v>11</v>
      </c>
      <c r="I212" s="64" t="s">
        <v>12</v>
      </c>
      <c r="J212" s="64" t="s">
        <v>13</v>
      </c>
      <c r="K212" s="64" t="s">
        <v>14</v>
      </c>
      <c r="L212" s="64" t="s">
        <v>15</v>
      </c>
      <c r="M212" s="64" t="s">
        <v>16</v>
      </c>
      <c r="N212" s="64" t="s">
        <v>17</v>
      </c>
      <c r="O212" s="64" t="s">
        <v>18</v>
      </c>
    </row>
    <row r="213" spans="1:15" s="41" customFormat="1" ht="12.75" customHeight="1" x14ac:dyDescent="0.25">
      <c r="A213" s="39" t="s">
        <v>22</v>
      </c>
      <c r="B213" s="40"/>
      <c r="C213" s="39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1:15" s="41" customFormat="1" ht="12.75" customHeight="1" x14ac:dyDescent="0.25">
      <c r="A214" s="39" t="s">
        <v>178</v>
      </c>
      <c r="B214" s="40" t="s">
        <v>49</v>
      </c>
      <c r="C214" s="39">
        <v>170</v>
      </c>
      <c r="D214" s="64">
        <v>31.055</v>
      </c>
      <c r="E214" s="64">
        <v>19.748000000000001</v>
      </c>
      <c r="F214" s="64">
        <v>27.739000000000001</v>
      </c>
      <c r="G214" s="64">
        <v>419.40499999999997</v>
      </c>
      <c r="H214" s="64">
        <v>0.16600000000000001</v>
      </c>
      <c r="I214" s="64">
        <v>0.80800000000000005</v>
      </c>
      <c r="J214" s="64">
        <v>122.5</v>
      </c>
      <c r="K214" s="64">
        <v>0.39600000000000002</v>
      </c>
      <c r="L214" s="64">
        <v>277.58499999999998</v>
      </c>
      <c r="M214" s="64">
        <v>381.02800000000002</v>
      </c>
      <c r="N214" s="64">
        <v>42.631999999999998</v>
      </c>
      <c r="O214" s="64">
        <v>1.2589999999999999</v>
      </c>
    </row>
    <row r="215" spans="1:15" s="41" customFormat="1" ht="12.75" customHeight="1" x14ac:dyDescent="0.25">
      <c r="A215" s="39" t="s">
        <v>179</v>
      </c>
      <c r="B215" s="40" t="s">
        <v>120</v>
      </c>
      <c r="C215" s="39">
        <v>30</v>
      </c>
      <c r="D215" s="64">
        <v>0.156</v>
      </c>
      <c r="E215" s="64">
        <v>8.9999999999999993E-3</v>
      </c>
      <c r="F215" s="64">
        <v>19.494</v>
      </c>
      <c r="G215" s="64">
        <v>78.78</v>
      </c>
      <c r="H215" s="64">
        <v>3.0000000000000001E-3</v>
      </c>
      <c r="I215" s="64">
        <v>0.12</v>
      </c>
      <c r="J215" s="64">
        <v>17.489999999999998</v>
      </c>
      <c r="K215" s="64">
        <v>0.16500000000000001</v>
      </c>
      <c r="L215" s="64">
        <v>4.8</v>
      </c>
      <c r="M215" s="64">
        <v>4.38</v>
      </c>
      <c r="N215" s="64">
        <v>3.15</v>
      </c>
      <c r="O215" s="64">
        <v>0.15</v>
      </c>
    </row>
    <row r="216" spans="1:15" s="41" customFormat="1" ht="12.75" customHeight="1" x14ac:dyDescent="0.25">
      <c r="A216" s="39" t="s">
        <v>165</v>
      </c>
      <c r="B216" s="40" t="s">
        <v>73</v>
      </c>
      <c r="C216" s="39">
        <v>207</v>
      </c>
      <c r="D216" s="64">
        <v>6.3E-2</v>
      </c>
      <c r="E216" s="64">
        <v>7.0000000000000001E-3</v>
      </c>
      <c r="F216" s="64">
        <v>10.193</v>
      </c>
      <c r="G216" s="64">
        <v>42.292000000000002</v>
      </c>
      <c r="H216" s="64">
        <v>4.0000000000000001E-3</v>
      </c>
      <c r="I216" s="64">
        <v>2.9</v>
      </c>
      <c r="J216" s="64"/>
      <c r="K216" s="64">
        <v>1.4E-2</v>
      </c>
      <c r="L216" s="64">
        <v>7.75</v>
      </c>
      <c r="M216" s="64">
        <v>9.7799999999999994</v>
      </c>
      <c r="N216" s="64">
        <v>5.24</v>
      </c>
      <c r="O216" s="64">
        <v>0.89200000000000002</v>
      </c>
    </row>
    <row r="217" spans="1:15" s="41" customFormat="1" ht="12.75" customHeight="1" x14ac:dyDescent="0.25">
      <c r="A217" s="39"/>
      <c r="B217" s="40" t="s">
        <v>74</v>
      </c>
      <c r="C217" s="39">
        <v>60</v>
      </c>
      <c r="D217" s="64">
        <v>4.5</v>
      </c>
      <c r="E217" s="64">
        <v>1.74</v>
      </c>
      <c r="F217" s="64">
        <v>30.84</v>
      </c>
      <c r="G217" s="64">
        <v>157.02000000000001</v>
      </c>
      <c r="H217" s="64">
        <v>6.6000000000000003E-2</v>
      </c>
      <c r="I217" s="64"/>
      <c r="J217" s="64"/>
      <c r="K217" s="64">
        <v>1.02</v>
      </c>
      <c r="L217" s="64">
        <v>11.4</v>
      </c>
      <c r="M217" s="64">
        <v>39</v>
      </c>
      <c r="N217" s="64">
        <v>7.8</v>
      </c>
      <c r="O217" s="64">
        <v>0.72</v>
      </c>
    </row>
    <row r="218" spans="1:15" s="42" customFormat="1" ht="12.75" customHeight="1" x14ac:dyDescent="0.25">
      <c r="A218" s="39"/>
      <c r="B218" s="40" t="s">
        <v>197</v>
      </c>
      <c r="C218" s="39">
        <v>150</v>
      </c>
      <c r="D218" s="64">
        <v>0.6</v>
      </c>
      <c r="E218" s="64">
        <v>0.6</v>
      </c>
      <c r="F218" s="64">
        <v>14.7</v>
      </c>
      <c r="G218" s="64">
        <v>70.5</v>
      </c>
      <c r="H218" s="64">
        <v>4.4999999999999998E-2</v>
      </c>
      <c r="I218" s="64">
        <v>15</v>
      </c>
      <c r="J218" s="64">
        <v>7.5</v>
      </c>
      <c r="K218" s="64">
        <v>0.3</v>
      </c>
      <c r="L218" s="64">
        <v>24</v>
      </c>
      <c r="M218" s="64">
        <v>16.5</v>
      </c>
      <c r="N218" s="64">
        <v>13.5</v>
      </c>
      <c r="O218" s="64">
        <v>3.3</v>
      </c>
    </row>
    <row r="219" spans="1:15" s="43" customFormat="1" ht="12.75" customHeight="1" x14ac:dyDescent="0.25">
      <c r="A219" s="39" t="s">
        <v>21</v>
      </c>
      <c r="B219" s="40"/>
      <c r="C219" s="39">
        <f>SUM(C214:C218)</f>
        <v>617</v>
      </c>
      <c r="D219" s="64">
        <v>36.374000000000002</v>
      </c>
      <c r="E219" s="64">
        <v>22.103999999999999</v>
      </c>
      <c r="F219" s="64">
        <v>102.96599999999999</v>
      </c>
      <c r="G219" s="64">
        <v>767.99699999999996</v>
      </c>
      <c r="H219" s="64">
        <v>0.28399999999999997</v>
      </c>
      <c r="I219" s="64">
        <v>18.827999999999999</v>
      </c>
      <c r="J219" s="64">
        <v>147.49</v>
      </c>
      <c r="K219" s="64">
        <v>1.895</v>
      </c>
      <c r="L219" s="64">
        <v>325.53500000000003</v>
      </c>
      <c r="M219" s="64">
        <v>450.68799999999999</v>
      </c>
      <c r="N219" s="64">
        <v>72.322000000000003</v>
      </c>
      <c r="O219" s="64">
        <v>6.3209999999999997</v>
      </c>
    </row>
    <row r="220" spans="1:15" s="41" customFormat="1" ht="12.75" customHeight="1" x14ac:dyDescent="0.25">
      <c r="A220" s="39" t="s">
        <v>7</v>
      </c>
      <c r="B220" s="40"/>
      <c r="C220" s="39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1:15" s="41" customFormat="1" ht="12.75" customHeight="1" x14ac:dyDescent="0.25">
      <c r="A221" s="39" t="s">
        <v>175</v>
      </c>
      <c r="B221" s="40" t="s">
        <v>46</v>
      </c>
      <c r="C221" s="39">
        <v>100</v>
      </c>
      <c r="D221" s="64">
        <v>1.667</v>
      </c>
      <c r="E221" s="64">
        <v>2.1800000000000002</v>
      </c>
      <c r="F221" s="64">
        <v>8.1989999999999998</v>
      </c>
      <c r="G221" s="64">
        <v>59.491999999999997</v>
      </c>
      <c r="H221" s="64">
        <v>4.4999999999999998E-2</v>
      </c>
      <c r="I221" s="64">
        <v>9.8000000000000007</v>
      </c>
      <c r="J221" s="64">
        <v>13.4</v>
      </c>
      <c r="K221" s="64">
        <v>1.026</v>
      </c>
      <c r="L221" s="64">
        <v>27.93</v>
      </c>
      <c r="M221" s="64">
        <v>41.92</v>
      </c>
      <c r="N221" s="64">
        <v>18.57</v>
      </c>
      <c r="O221" s="64">
        <v>1.3109999999999999</v>
      </c>
    </row>
    <row r="222" spans="1:15" s="41" customFormat="1" ht="12.75" customHeight="1" x14ac:dyDescent="0.25">
      <c r="A222" s="39" t="s">
        <v>181</v>
      </c>
      <c r="B222" s="40" t="s">
        <v>196</v>
      </c>
      <c r="C222" s="39">
        <v>250</v>
      </c>
      <c r="D222" s="64">
        <v>8.3119999999999994</v>
      </c>
      <c r="E222" s="64">
        <v>6.3869999999999996</v>
      </c>
      <c r="F222" s="64">
        <v>14.241</v>
      </c>
      <c r="G222" s="64">
        <v>148.44399999999999</v>
      </c>
      <c r="H222" s="64">
        <v>0.17399999999999999</v>
      </c>
      <c r="I222" s="64">
        <v>22.829000000000001</v>
      </c>
      <c r="J222" s="64">
        <v>9.3000000000000007</v>
      </c>
      <c r="K222" s="64">
        <v>2.5009999999999999</v>
      </c>
      <c r="L222" s="64">
        <v>24.91</v>
      </c>
      <c r="M222" s="64">
        <v>120.37</v>
      </c>
      <c r="N222" s="64">
        <v>33.590000000000003</v>
      </c>
      <c r="O222" s="64">
        <v>1.2190000000000001</v>
      </c>
    </row>
    <row r="223" spans="1:15" s="41" customFormat="1" ht="12.75" customHeight="1" x14ac:dyDescent="0.25">
      <c r="A223" s="39" t="s">
        <v>182</v>
      </c>
      <c r="B223" s="40" t="s">
        <v>203</v>
      </c>
      <c r="C223" s="39">
        <v>100</v>
      </c>
      <c r="D223" s="64">
        <v>14.19</v>
      </c>
      <c r="E223" s="64">
        <v>7.633</v>
      </c>
      <c r="F223" s="64">
        <v>8.0549999999999997</v>
      </c>
      <c r="G223" s="64">
        <v>158.71100000000001</v>
      </c>
      <c r="H223" s="64">
        <v>0.26300000000000001</v>
      </c>
      <c r="I223" s="64">
        <v>25.475999999999999</v>
      </c>
      <c r="J223" s="64">
        <v>6086</v>
      </c>
      <c r="K223" s="64">
        <v>1.6779999999999999</v>
      </c>
      <c r="L223" s="64">
        <v>26.72</v>
      </c>
      <c r="M223" s="64">
        <v>251.23</v>
      </c>
      <c r="N223" s="64">
        <v>16.84</v>
      </c>
      <c r="O223" s="64">
        <v>5.2930000000000001</v>
      </c>
    </row>
    <row r="224" spans="1:15" s="41" customFormat="1" ht="12.75" customHeight="1" x14ac:dyDescent="0.25">
      <c r="A224" s="39" t="s">
        <v>183</v>
      </c>
      <c r="B224" s="40" t="s">
        <v>51</v>
      </c>
      <c r="C224" s="39">
        <v>180</v>
      </c>
      <c r="D224" s="64">
        <v>10.135999999999999</v>
      </c>
      <c r="E224" s="64">
        <v>7.7149999999999999</v>
      </c>
      <c r="F224" s="64">
        <v>45.771000000000001</v>
      </c>
      <c r="G224" s="64">
        <v>292.66300000000001</v>
      </c>
      <c r="H224" s="64">
        <v>0.34499999999999997</v>
      </c>
      <c r="I224" s="64"/>
      <c r="J224" s="64">
        <v>28</v>
      </c>
      <c r="K224" s="64">
        <v>0.71</v>
      </c>
      <c r="L224" s="64">
        <v>18.983000000000001</v>
      </c>
      <c r="M224" s="64">
        <v>240.76599999999999</v>
      </c>
      <c r="N224" s="64">
        <v>160.078</v>
      </c>
      <c r="O224" s="64">
        <v>5.3840000000000003</v>
      </c>
    </row>
    <row r="225" spans="1:15" s="41" customFormat="1" ht="12.75" customHeight="1" x14ac:dyDescent="0.25">
      <c r="A225" s="39" t="s">
        <v>148</v>
      </c>
      <c r="B225" s="40" t="s">
        <v>108</v>
      </c>
      <c r="C225" s="39">
        <v>200</v>
      </c>
      <c r="D225" s="64">
        <v>0.16</v>
      </c>
      <c r="E225" s="64">
        <v>0.16</v>
      </c>
      <c r="F225" s="64">
        <v>13.9</v>
      </c>
      <c r="G225" s="64">
        <v>58.7</v>
      </c>
      <c r="H225" s="64">
        <v>1.2E-2</v>
      </c>
      <c r="I225" s="64">
        <v>4</v>
      </c>
      <c r="J225" s="64">
        <v>2</v>
      </c>
      <c r="K225" s="64">
        <v>0.08</v>
      </c>
      <c r="L225" s="64">
        <v>6.4</v>
      </c>
      <c r="M225" s="64">
        <v>4.4000000000000004</v>
      </c>
      <c r="N225" s="64">
        <v>3.6</v>
      </c>
      <c r="O225" s="64">
        <v>0.91</v>
      </c>
    </row>
    <row r="226" spans="1:15" s="41" customFormat="1" ht="12.75" customHeight="1" x14ac:dyDescent="0.25">
      <c r="A226" s="39"/>
      <c r="B226" s="40" t="s">
        <v>6</v>
      </c>
      <c r="C226" s="39">
        <v>40</v>
      </c>
      <c r="D226" s="64">
        <v>3.16</v>
      </c>
      <c r="E226" s="64">
        <v>0.4</v>
      </c>
      <c r="F226" s="64">
        <v>19.32</v>
      </c>
      <c r="G226" s="64">
        <v>94</v>
      </c>
      <c r="H226" s="64">
        <v>6.4000000000000001E-2</v>
      </c>
      <c r="I226" s="64"/>
      <c r="J226" s="64"/>
      <c r="K226" s="64">
        <v>0.52</v>
      </c>
      <c r="L226" s="64">
        <v>9.1999999999999993</v>
      </c>
      <c r="M226" s="64">
        <v>34.799999999999997</v>
      </c>
      <c r="N226" s="64">
        <v>13.2</v>
      </c>
      <c r="O226" s="64">
        <v>0.8</v>
      </c>
    </row>
    <row r="227" spans="1:15" s="42" customFormat="1" ht="12.75" customHeight="1" x14ac:dyDescent="0.25">
      <c r="A227" s="39"/>
      <c r="B227" s="40" t="s">
        <v>52</v>
      </c>
      <c r="C227" s="39">
        <v>50</v>
      </c>
      <c r="D227" s="64">
        <v>3.3</v>
      </c>
      <c r="E227" s="64">
        <v>0.6</v>
      </c>
      <c r="F227" s="64">
        <v>19.82</v>
      </c>
      <c r="G227" s="64">
        <v>99</v>
      </c>
      <c r="H227" s="64">
        <v>8.5000000000000006E-2</v>
      </c>
      <c r="I227" s="64"/>
      <c r="J227" s="64"/>
      <c r="K227" s="64">
        <v>0.5</v>
      </c>
      <c r="L227" s="64">
        <v>14.5</v>
      </c>
      <c r="M227" s="64">
        <v>75</v>
      </c>
      <c r="N227" s="64">
        <v>23.5</v>
      </c>
      <c r="O227" s="64">
        <v>1.95</v>
      </c>
    </row>
    <row r="228" spans="1:15" s="43" customFormat="1" ht="13.2" x14ac:dyDescent="0.25">
      <c r="A228" s="39" t="s">
        <v>20</v>
      </c>
      <c r="B228" s="40"/>
      <c r="C228" s="39">
        <f>SUM(C221:C227)</f>
        <v>920</v>
      </c>
      <c r="D228" s="64">
        <f>SUM(D221:D227)</f>
        <v>40.924999999999983</v>
      </c>
      <c r="E228" s="64">
        <f t="shared" ref="E228:O228" si="16">SUM(E221:E227)</f>
        <v>25.074999999999999</v>
      </c>
      <c r="F228" s="64">
        <f t="shared" si="16"/>
        <v>129.30599999999998</v>
      </c>
      <c r="G228" s="64">
        <f t="shared" si="16"/>
        <v>911.01</v>
      </c>
      <c r="H228" s="64">
        <f t="shared" si="16"/>
        <v>0.98799999999999999</v>
      </c>
      <c r="I228" s="64">
        <f t="shared" si="16"/>
        <v>62.105000000000004</v>
      </c>
      <c r="J228" s="64">
        <f t="shared" si="16"/>
        <v>6138.7</v>
      </c>
      <c r="K228" s="64">
        <f t="shared" si="16"/>
        <v>7.0150000000000006</v>
      </c>
      <c r="L228" s="64">
        <f t="shared" si="16"/>
        <v>128.64300000000003</v>
      </c>
      <c r="M228" s="64">
        <f t="shared" si="16"/>
        <v>768.48599999999988</v>
      </c>
      <c r="N228" s="64">
        <f t="shared" si="16"/>
        <v>269.37799999999999</v>
      </c>
      <c r="O228" s="64">
        <f t="shared" si="16"/>
        <v>16.867000000000001</v>
      </c>
    </row>
    <row r="229" spans="1:15" s="41" customFormat="1" ht="12.75" customHeight="1" x14ac:dyDescent="0.25">
      <c r="A229" s="39" t="s">
        <v>87</v>
      </c>
      <c r="B229" s="40"/>
      <c r="C229" s="39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1:15" s="41" customFormat="1" ht="12.75" customHeight="1" x14ac:dyDescent="0.25">
      <c r="A230" s="39"/>
      <c r="B230" s="40" t="s">
        <v>75</v>
      </c>
      <c r="C230" s="39">
        <v>15</v>
      </c>
      <c r="D230" s="64">
        <v>0.12</v>
      </c>
      <c r="E230" s="64">
        <v>1.4999999999999999E-2</v>
      </c>
      <c r="F230" s="64">
        <v>11.97</v>
      </c>
      <c r="G230" s="64">
        <v>48.9</v>
      </c>
      <c r="H230" s="64"/>
      <c r="I230" s="64"/>
      <c r="J230" s="64"/>
      <c r="K230" s="64"/>
      <c r="L230" s="64">
        <v>3.75</v>
      </c>
      <c r="M230" s="64">
        <v>1.8</v>
      </c>
      <c r="N230" s="64">
        <v>0.9</v>
      </c>
      <c r="O230" s="64">
        <v>0.21</v>
      </c>
    </row>
    <row r="231" spans="1:15" s="41" customFormat="1" ht="12.75" customHeight="1" x14ac:dyDescent="0.25">
      <c r="A231" s="39"/>
      <c r="B231" s="40" t="s">
        <v>191</v>
      </c>
      <c r="C231" s="39">
        <v>200</v>
      </c>
      <c r="D231" s="64">
        <v>8.1999999999999993</v>
      </c>
      <c r="E231" s="64">
        <v>3</v>
      </c>
      <c r="F231" s="64">
        <v>11.8</v>
      </c>
      <c r="G231" s="64">
        <v>114</v>
      </c>
      <c r="H231" s="64"/>
      <c r="I231" s="64">
        <v>1.2</v>
      </c>
      <c r="J231" s="64">
        <v>20</v>
      </c>
      <c r="K231" s="64"/>
      <c r="L231" s="64">
        <v>248</v>
      </c>
      <c r="M231" s="64">
        <v>190</v>
      </c>
      <c r="N231" s="64">
        <v>30</v>
      </c>
      <c r="O231" s="64">
        <v>0.2</v>
      </c>
    </row>
    <row r="232" spans="1:15" s="42" customFormat="1" ht="12.75" customHeight="1" x14ac:dyDescent="0.25">
      <c r="A232" s="39"/>
      <c r="B232" s="40" t="s">
        <v>95</v>
      </c>
      <c r="C232" s="39">
        <v>235</v>
      </c>
      <c r="D232" s="64">
        <v>1.88</v>
      </c>
      <c r="E232" s="64">
        <v>0.47</v>
      </c>
      <c r="F232" s="64">
        <v>17.625</v>
      </c>
      <c r="G232" s="64">
        <v>89.3</v>
      </c>
      <c r="H232" s="64">
        <v>0.14099999999999999</v>
      </c>
      <c r="I232" s="64">
        <v>89.3</v>
      </c>
      <c r="J232" s="64"/>
      <c r="K232" s="64">
        <v>0.47</v>
      </c>
      <c r="L232" s="64">
        <v>82.25</v>
      </c>
      <c r="M232" s="64">
        <v>39.950000000000003</v>
      </c>
      <c r="N232" s="64">
        <v>25.85</v>
      </c>
      <c r="O232" s="64">
        <v>0.23499999999999999</v>
      </c>
    </row>
    <row r="233" spans="1:15" s="44" customFormat="1" ht="12.75" customHeight="1" x14ac:dyDescent="0.25">
      <c r="A233" s="39" t="s">
        <v>88</v>
      </c>
      <c r="B233" s="40"/>
      <c r="C233" s="39">
        <f>SUM(C230:C232)</f>
        <v>450</v>
      </c>
      <c r="D233" s="64">
        <v>10.199999999999999</v>
      </c>
      <c r="E233" s="64">
        <v>3.4849999999999999</v>
      </c>
      <c r="F233" s="64">
        <v>41.395000000000003</v>
      </c>
      <c r="G233" s="64">
        <v>252.2</v>
      </c>
      <c r="H233" s="64">
        <v>0.14099999999999999</v>
      </c>
      <c r="I233" s="64">
        <v>90.5</v>
      </c>
      <c r="J233" s="64">
        <v>20</v>
      </c>
      <c r="K233" s="64">
        <v>0.47</v>
      </c>
      <c r="L233" s="64">
        <v>334</v>
      </c>
      <c r="M233" s="64">
        <v>231.75</v>
      </c>
      <c r="N233" s="64">
        <v>56.75</v>
      </c>
      <c r="O233" s="64">
        <v>0.64500000000000002</v>
      </c>
    </row>
    <row r="234" spans="1:15" s="45" customFormat="1" ht="12.75" customHeight="1" x14ac:dyDescent="0.25">
      <c r="A234" s="39" t="s">
        <v>26</v>
      </c>
      <c r="B234" s="40"/>
      <c r="C234" s="39"/>
      <c r="D234" s="64">
        <f>D233+D228+D219</f>
        <v>87.498999999999995</v>
      </c>
      <c r="E234" s="64">
        <f t="shared" ref="E234:O234" si="17">E233+E228+E219</f>
        <v>50.664000000000001</v>
      </c>
      <c r="F234" s="64">
        <f t="shared" si="17"/>
        <v>273.66699999999997</v>
      </c>
      <c r="G234" s="64">
        <f t="shared" si="17"/>
        <v>1931.2069999999999</v>
      </c>
      <c r="H234" s="64">
        <f t="shared" si="17"/>
        <v>1.413</v>
      </c>
      <c r="I234" s="64">
        <f t="shared" si="17"/>
        <v>171.43300000000002</v>
      </c>
      <c r="J234" s="64">
        <f t="shared" si="17"/>
        <v>6306.19</v>
      </c>
      <c r="K234" s="64">
        <f t="shared" si="17"/>
        <v>9.3800000000000008</v>
      </c>
      <c r="L234" s="64">
        <f t="shared" si="17"/>
        <v>788.17800000000011</v>
      </c>
      <c r="M234" s="64">
        <f t="shared" si="17"/>
        <v>1450.924</v>
      </c>
      <c r="N234" s="64">
        <f t="shared" si="17"/>
        <v>398.45</v>
      </c>
      <c r="O234" s="64">
        <f t="shared" si="17"/>
        <v>23.832999999999998</v>
      </c>
    </row>
    <row r="235" spans="1:15" s="46" customFormat="1" ht="12.75" customHeight="1" x14ac:dyDescent="0.25">
      <c r="A235" s="39" t="s">
        <v>25</v>
      </c>
      <c r="B235" s="40"/>
      <c r="C235" s="39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</row>
    <row r="236" spans="1:15" s="46" customFormat="1" ht="12.75" customHeight="1" x14ac:dyDescent="0.25">
      <c r="A236" s="39" t="s">
        <v>43</v>
      </c>
      <c r="B236" s="40" t="s">
        <v>42</v>
      </c>
      <c r="C236" s="39" t="s">
        <v>0</v>
      </c>
      <c r="D236" s="64" t="s">
        <v>1</v>
      </c>
      <c r="E236" s="64"/>
      <c r="F236" s="64"/>
      <c r="G236" s="64" t="s">
        <v>41</v>
      </c>
      <c r="H236" s="64" t="s">
        <v>9</v>
      </c>
      <c r="I236" s="64"/>
      <c r="J236" s="64"/>
      <c r="K236" s="64"/>
      <c r="L236" s="64" t="s">
        <v>10</v>
      </c>
      <c r="M236" s="64"/>
      <c r="N236" s="64"/>
      <c r="O236" s="64"/>
    </row>
    <row r="237" spans="1:15" s="43" customFormat="1" ht="12.75" customHeight="1" x14ac:dyDescent="0.25">
      <c r="A237" s="39"/>
      <c r="B237" s="40"/>
      <c r="C237" s="39"/>
      <c r="D237" s="64" t="s">
        <v>2</v>
      </c>
      <c r="E237" s="64" t="s">
        <v>3</v>
      </c>
      <c r="F237" s="64" t="s">
        <v>4</v>
      </c>
      <c r="G237" s="64"/>
      <c r="H237" s="64" t="s">
        <v>11</v>
      </c>
      <c r="I237" s="64" t="s">
        <v>12</v>
      </c>
      <c r="J237" s="64" t="s">
        <v>13</v>
      </c>
      <c r="K237" s="64" t="s">
        <v>14</v>
      </c>
      <c r="L237" s="64" t="s">
        <v>15</v>
      </c>
      <c r="M237" s="64" t="s">
        <v>16</v>
      </c>
      <c r="N237" s="64" t="s">
        <v>17</v>
      </c>
      <c r="O237" s="64" t="s">
        <v>18</v>
      </c>
    </row>
    <row r="238" spans="1:15" s="41" customFormat="1" ht="12.75" customHeight="1" x14ac:dyDescent="0.25">
      <c r="A238" s="39" t="s">
        <v>22</v>
      </c>
      <c r="B238" s="40"/>
      <c r="C238" s="39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</row>
    <row r="239" spans="1:15" s="41" customFormat="1" ht="12.75" customHeight="1" x14ac:dyDescent="0.25">
      <c r="A239" s="39" t="s">
        <v>184</v>
      </c>
      <c r="B239" s="40" t="s">
        <v>50</v>
      </c>
      <c r="C239" s="39">
        <v>40</v>
      </c>
      <c r="D239" s="64">
        <v>0.32</v>
      </c>
      <c r="E239" s="64">
        <v>0.04</v>
      </c>
      <c r="F239" s="64">
        <v>0.68</v>
      </c>
      <c r="G239" s="64">
        <v>5.2</v>
      </c>
      <c r="H239" s="64">
        <v>8.0000000000000002E-3</v>
      </c>
      <c r="I239" s="64">
        <v>2</v>
      </c>
      <c r="J239" s="64">
        <v>2</v>
      </c>
      <c r="K239" s="64">
        <v>0.04</v>
      </c>
      <c r="L239" s="64">
        <v>9.1999999999999993</v>
      </c>
      <c r="M239" s="64">
        <v>9.6</v>
      </c>
      <c r="N239" s="64">
        <v>5.6</v>
      </c>
      <c r="O239" s="64">
        <v>0.24</v>
      </c>
    </row>
    <row r="240" spans="1:15" s="41" customFormat="1" ht="25.5" customHeight="1" x14ac:dyDescent="0.25">
      <c r="A240" s="39" t="s">
        <v>185</v>
      </c>
      <c r="B240" s="40" t="s">
        <v>122</v>
      </c>
      <c r="C240" s="39">
        <v>270</v>
      </c>
      <c r="D240" s="64">
        <v>33.146999999999998</v>
      </c>
      <c r="E240" s="64">
        <v>18.623000000000001</v>
      </c>
      <c r="F240" s="64">
        <v>28.12</v>
      </c>
      <c r="G240" s="64">
        <v>415.89800000000002</v>
      </c>
      <c r="H240" s="64">
        <v>0.36099999999999999</v>
      </c>
      <c r="I240" s="64">
        <v>30.838000000000001</v>
      </c>
      <c r="J240" s="64">
        <v>900.5</v>
      </c>
      <c r="K240" s="64">
        <v>4.51</v>
      </c>
      <c r="L240" s="64">
        <v>72.747</v>
      </c>
      <c r="M240" s="64">
        <v>336.52499999999998</v>
      </c>
      <c r="N240" s="64">
        <v>75.108999999999995</v>
      </c>
      <c r="O240" s="64">
        <v>3.452</v>
      </c>
    </row>
    <row r="241" spans="1:15" s="41" customFormat="1" ht="12.75" customHeight="1" x14ac:dyDescent="0.25">
      <c r="A241" s="39" t="s">
        <v>134</v>
      </c>
      <c r="B241" s="40" t="s">
        <v>83</v>
      </c>
      <c r="C241" s="39">
        <v>200</v>
      </c>
      <c r="D241" s="64">
        <v>3.9</v>
      </c>
      <c r="E241" s="64">
        <v>3</v>
      </c>
      <c r="F241" s="64">
        <v>15.28</v>
      </c>
      <c r="G241" s="64">
        <v>99.9</v>
      </c>
      <c r="H241" s="64">
        <v>2.3E-2</v>
      </c>
      <c r="I241" s="64">
        <v>0.78400000000000003</v>
      </c>
      <c r="J241" s="64">
        <v>10</v>
      </c>
      <c r="K241" s="64"/>
      <c r="L241" s="64">
        <v>124.76600000000001</v>
      </c>
      <c r="M241" s="64">
        <v>90</v>
      </c>
      <c r="N241" s="64">
        <v>14</v>
      </c>
      <c r="O241" s="64">
        <v>0.13400000000000001</v>
      </c>
    </row>
    <row r="242" spans="1:15" s="42" customFormat="1" ht="12.75" customHeight="1" x14ac:dyDescent="0.25">
      <c r="A242" s="39"/>
      <c r="B242" s="40" t="s">
        <v>74</v>
      </c>
      <c r="C242" s="39">
        <v>60</v>
      </c>
      <c r="D242" s="64">
        <v>4.5</v>
      </c>
      <c r="E242" s="64">
        <v>1.74</v>
      </c>
      <c r="F242" s="64">
        <v>30.84</v>
      </c>
      <c r="G242" s="64">
        <v>157.02000000000001</v>
      </c>
      <c r="H242" s="64">
        <v>6.6000000000000003E-2</v>
      </c>
      <c r="I242" s="64"/>
      <c r="J242" s="64"/>
      <c r="K242" s="64">
        <v>1.02</v>
      </c>
      <c r="L242" s="64">
        <v>11.4</v>
      </c>
      <c r="M242" s="64">
        <v>39</v>
      </c>
      <c r="N242" s="64">
        <v>7.8</v>
      </c>
      <c r="O242" s="64">
        <v>0.72</v>
      </c>
    </row>
    <row r="243" spans="1:15" s="43" customFormat="1" ht="12.75" customHeight="1" x14ac:dyDescent="0.25">
      <c r="A243" s="39" t="s">
        <v>21</v>
      </c>
      <c r="B243" s="40"/>
      <c r="C243" s="39">
        <f>SUM(C239:C242)</f>
        <v>570</v>
      </c>
      <c r="D243" s="64">
        <v>41.866999999999997</v>
      </c>
      <c r="E243" s="64">
        <v>23.402999999999999</v>
      </c>
      <c r="F243" s="64">
        <v>74.92</v>
      </c>
      <c r="G243" s="64">
        <v>678.01800000000003</v>
      </c>
      <c r="H243" s="64">
        <v>0.45800000000000002</v>
      </c>
      <c r="I243" s="64">
        <v>33.622</v>
      </c>
      <c r="J243" s="64">
        <v>912.5</v>
      </c>
      <c r="K243" s="64">
        <v>5.57</v>
      </c>
      <c r="L243" s="64">
        <v>218.113</v>
      </c>
      <c r="M243" s="64">
        <v>475.125</v>
      </c>
      <c r="N243" s="64">
        <v>102.509</v>
      </c>
      <c r="O243" s="64">
        <v>4.5449999999999999</v>
      </c>
    </row>
    <row r="244" spans="1:15" s="41" customFormat="1" ht="12.75" customHeight="1" x14ac:dyDescent="0.25">
      <c r="A244" s="39" t="s">
        <v>7</v>
      </c>
      <c r="B244" s="40"/>
      <c r="C244" s="39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1:15" s="41" customFormat="1" ht="12.75" customHeight="1" x14ac:dyDescent="0.25">
      <c r="A245" s="39" t="s">
        <v>186</v>
      </c>
      <c r="B245" s="40" t="s">
        <v>80</v>
      </c>
      <c r="C245" s="39">
        <v>100</v>
      </c>
      <c r="D245" s="64">
        <v>0.9</v>
      </c>
      <c r="E245" s="64">
        <v>13.135999999999999</v>
      </c>
      <c r="F245" s="64">
        <v>9.5079999999999991</v>
      </c>
      <c r="G245" s="64">
        <v>161.68299999999999</v>
      </c>
      <c r="H245" s="64">
        <v>4.2999999999999997E-2</v>
      </c>
      <c r="I245" s="64">
        <v>12.25</v>
      </c>
      <c r="J245" s="64">
        <v>1100.8499999999999</v>
      </c>
      <c r="K245" s="64">
        <v>6</v>
      </c>
      <c r="L245" s="64">
        <v>21.99</v>
      </c>
      <c r="M245" s="64">
        <v>35.369999999999997</v>
      </c>
      <c r="N245" s="64">
        <v>24.12</v>
      </c>
      <c r="O245" s="64">
        <v>0.80700000000000005</v>
      </c>
    </row>
    <row r="246" spans="1:15" s="41" customFormat="1" ht="25.5" customHeight="1" x14ac:dyDescent="0.25">
      <c r="A246" s="39" t="s">
        <v>187</v>
      </c>
      <c r="B246" s="40" t="s">
        <v>249</v>
      </c>
      <c r="C246" s="39">
        <v>250</v>
      </c>
      <c r="D246" s="64">
        <v>4.0810000000000004</v>
      </c>
      <c r="E246" s="64">
        <v>5.8650000000000002</v>
      </c>
      <c r="F246" s="64">
        <v>16.173999999999999</v>
      </c>
      <c r="G246" s="64">
        <v>135.50700000000001</v>
      </c>
      <c r="H246" s="64">
        <v>0.111</v>
      </c>
      <c r="I246" s="64">
        <v>13.39</v>
      </c>
      <c r="J246" s="64">
        <v>210</v>
      </c>
      <c r="K246" s="64">
        <v>2.0449999999999999</v>
      </c>
      <c r="L246" s="64">
        <v>49.26</v>
      </c>
      <c r="M246" s="64">
        <v>101.5</v>
      </c>
      <c r="N246" s="64">
        <v>34.08</v>
      </c>
      <c r="O246" s="64">
        <v>1.6859999999999999</v>
      </c>
    </row>
    <row r="247" spans="1:15" s="41" customFormat="1" ht="25.5" customHeight="1" x14ac:dyDescent="0.25">
      <c r="A247" s="39" t="s">
        <v>188</v>
      </c>
      <c r="B247" s="40" t="s">
        <v>204</v>
      </c>
      <c r="C247" s="39">
        <v>120</v>
      </c>
      <c r="D247" s="64">
        <v>17.329000000000001</v>
      </c>
      <c r="E247" s="64">
        <v>10.952999999999999</v>
      </c>
      <c r="F247" s="64">
        <v>8.5009999999999994</v>
      </c>
      <c r="G247" s="64">
        <v>202.71100000000001</v>
      </c>
      <c r="H247" s="64">
        <v>0.17699999999999999</v>
      </c>
      <c r="I247" s="64">
        <v>2.17</v>
      </c>
      <c r="J247" s="64">
        <v>67.033000000000001</v>
      </c>
      <c r="K247" s="64">
        <v>0.28399999999999997</v>
      </c>
      <c r="L247" s="64">
        <v>137.66</v>
      </c>
      <c r="M247" s="64">
        <v>291.08100000000002</v>
      </c>
      <c r="N247" s="64">
        <v>58.859000000000002</v>
      </c>
      <c r="O247" s="64">
        <v>1.08</v>
      </c>
    </row>
    <row r="248" spans="1:15" s="41" customFormat="1" ht="12.75" customHeight="1" x14ac:dyDescent="0.25">
      <c r="A248" s="39" t="s">
        <v>162</v>
      </c>
      <c r="B248" s="40" t="s">
        <v>48</v>
      </c>
      <c r="C248" s="39">
        <v>180</v>
      </c>
      <c r="D248" s="64">
        <v>3.952</v>
      </c>
      <c r="E248" s="64">
        <v>4.9450000000000003</v>
      </c>
      <c r="F248" s="64">
        <v>26.673999999999999</v>
      </c>
      <c r="G248" s="64">
        <v>167.51499999999999</v>
      </c>
      <c r="H248" s="64">
        <v>0.192</v>
      </c>
      <c r="I248" s="64">
        <v>31.167999999999999</v>
      </c>
      <c r="J248" s="64">
        <v>22.8</v>
      </c>
      <c r="K248" s="64">
        <v>0.20499999999999999</v>
      </c>
      <c r="L248" s="64">
        <v>53.98</v>
      </c>
      <c r="M248" s="64">
        <v>117.35</v>
      </c>
      <c r="N248" s="64">
        <v>39.79</v>
      </c>
      <c r="O248" s="64">
        <v>1.462</v>
      </c>
    </row>
    <row r="249" spans="1:15" s="41" customFormat="1" ht="12.75" customHeight="1" x14ac:dyDescent="0.25">
      <c r="A249" s="39" t="s">
        <v>148</v>
      </c>
      <c r="B249" s="40" t="s">
        <v>94</v>
      </c>
      <c r="C249" s="39">
        <v>200</v>
      </c>
      <c r="D249" s="64">
        <v>0.16</v>
      </c>
      <c r="E249" s="64">
        <v>0.12</v>
      </c>
      <c r="F249" s="64">
        <v>14.1</v>
      </c>
      <c r="G249" s="64">
        <v>58.7</v>
      </c>
      <c r="H249" s="64">
        <v>8.0000000000000002E-3</v>
      </c>
      <c r="I249" s="64">
        <v>2</v>
      </c>
      <c r="J249" s="64"/>
      <c r="K249" s="64">
        <v>0.16</v>
      </c>
      <c r="L249" s="64">
        <v>7.6</v>
      </c>
      <c r="M249" s="64">
        <v>6.4</v>
      </c>
      <c r="N249" s="64">
        <v>4.8</v>
      </c>
      <c r="O249" s="64">
        <v>0.95</v>
      </c>
    </row>
    <row r="250" spans="1:15" s="41" customFormat="1" ht="12.75" customHeight="1" x14ac:dyDescent="0.25">
      <c r="A250" s="39"/>
      <c r="B250" s="40" t="s">
        <v>6</v>
      </c>
      <c r="C250" s="39">
        <v>40</v>
      </c>
      <c r="D250" s="64">
        <v>3.16</v>
      </c>
      <c r="E250" s="64">
        <v>0.4</v>
      </c>
      <c r="F250" s="64">
        <v>19.32</v>
      </c>
      <c r="G250" s="64">
        <v>94</v>
      </c>
      <c r="H250" s="64">
        <v>6.4000000000000001E-2</v>
      </c>
      <c r="I250" s="64"/>
      <c r="J250" s="64"/>
      <c r="K250" s="64">
        <v>0.52</v>
      </c>
      <c r="L250" s="64">
        <v>9.1999999999999993</v>
      </c>
      <c r="M250" s="64">
        <v>34.799999999999997</v>
      </c>
      <c r="N250" s="64">
        <v>13.2</v>
      </c>
      <c r="O250" s="64">
        <v>0.8</v>
      </c>
    </row>
    <row r="251" spans="1:15" s="42" customFormat="1" ht="12.75" customHeight="1" x14ac:dyDescent="0.25">
      <c r="A251" s="39"/>
      <c r="B251" s="40" t="s">
        <v>52</v>
      </c>
      <c r="C251" s="39">
        <v>50</v>
      </c>
      <c r="D251" s="64">
        <v>3.3</v>
      </c>
      <c r="E251" s="64">
        <v>0.6</v>
      </c>
      <c r="F251" s="64">
        <v>19.82</v>
      </c>
      <c r="G251" s="64">
        <v>99</v>
      </c>
      <c r="H251" s="64">
        <v>8.5000000000000006E-2</v>
      </c>
      <c r="I251" s="64"/>
      <c r="J251" s="64"/>
      <c r="K251" s="64">
        <v>0.5</v>
      </c>
      <c r="L251" s="64">
        <v>14.5</v>
      </c>
      <c r="M251" s="64">
        <v>75</v>
      </c>
      <c r="N251" s="64">
        <v>23.5</v>
      </c>
      <c r="O251" s="64">
        <v>1.95</v>
      </c>
    </row>
    <row r="252" spans="1:15" s="43" customFormat="1" ht="13.2" x14ac:dyDescent="0.25">
      <c r="A252" s="39" t="s">
        <v>20</v>
      </c>
      <c r="B252" s="40"/>
      <c r="C252" s="39">
        <f>SUM(C245:C251)</f>
        <v>940</v>
      </c>
      <c r="D252" s="64">
        <f>SUM(D245:D251)</f>
        <v>32.881999999999998</v>
      </c>
      <c r="E252" s="64">
        <f t="shared" ref="E252:O252" si="18">SUM(E245:E251)</f>
        <v>36.018999999999998</v>
      </c>
      <c r="F252" s="64">
        <f t="shared" si="18"/>
        <v>114.09699999999998</v>
      </c>
      <c r="G252" s="64">
        <f t="shared" si="18"/>
        <v>919.11599999999999</v>
      </c>
      <c r="H252" s="64">
        <f t="shared" si="18"/>
        <v>0.67999999999999994</v>
      </c>
      <c r="I252" s="64">
        <f t="shared" si="18"/>
        <v>60.978000000000002</v>
      </c>
      <c r="J252" s="64">
        <f t="shared" si="18"/>
        <v>1400.6829999999998</v>
      </c>
      <c r="K252" s="64">
        <f t="shared" si="18"/>
        <v>9.7140000000000004</v>
      </c>
      <c r="L252" s="64">
        <f t="shared" si="18"/>
        <v>294.19</v>
      </c>
      <c r="M252" s="64">
        <f t="shared" si="18"/>
        <v>661.50099999999998</v>
      </c>
      <c r="N252" s="64">
        <f t="shared" si="18"/>
        <v>198.34899999999999</v>
      </c>
      <c r="O252" s="64">
        <f t="shared" si="18"/>
        <v>8.7349999999999994</v>
      </c>
    </row>
    <row r="253" spans="1:15" s="41" customFormat="1" ht="12.75" customHeight="1" x14ac:dyDescent="0.25">
      <c r="A253" s="39" t="s">
        <v>87</v>
      </c>
      <c r="B253" s="40"/>
      <c r="C253" s="39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</row>
    <row r="254" spans="1:15" s="41" customFormat="1" ht="12.75" customHeight="1" x14ac:dyDescent="0.25">
      <c r="A254" s="39"/>
      <c r="B254" s="40" t="s">
        <v>76</v>
      </c>
      <c r="C254" s="39">
        <v>15</v>
      </c>
      <c r="D254" s="64">
        <v>7.4999999999999997E-2</v>
      </c>
      <c r="E254" s="64"/>
      <c r="F254" s="64">
        <v>12</v>
      </c>
      <c r="G254" s="64">
        <v>48.6</v>
      </c>
      <c r="H254" s="64"/>
      <c r="I254" s="64"/>
      <c r="J254" s="64"/>
      <c r="K254" s="64"/>
      <c r="L254" s="64">
        <v>3.15</v>
      </c>
      <c r="M254" s="64">
        <v>1.65</v>
      </c>
      <c r="N254" s="64">
        <v>1.05</v>
      </c>
      <c r="O254" s="64">
        <v>0.24</v>
      </c>
    </row>
    <row r="255" spans="1:15" s="41" customFormat="1" ht="12.75" customHeight="1" x14ac:dyDescent="0.25">
      <c r="A255" s="39"/>
      <c r="B255" s="40" t="s">
        <v>191</v>
      </c>
      <c r="C255" s="39">
        <v>200</v>
      </c>
      <c r="D255" s="64">
        <v>8.1999999999999993</v>
      </c>
      <c r="E255" s="64">
        <v>3</v>
      </c>
      <c r="F255" s="64">
        <v>11.8</v>
      </c>
      <c r="G255" s="64">
        <v>114</v>
      </c>
      <c r="H255" s="64"/>
      <c r="I255" s="64">
        <v>1.2</v>
      </c>
      <c r="J255" s="64">
        <v>20</v>
      </c>
      <c r="K255" s="64"/>
      <c r="L255" s="64">
        <v>248</v>
      </c>
      <c r="M255" s="64">
        <v>190</v>
      </c>
      <c r="N255" s="64">
        <v>30</v>
      </c>
      <c r="O255" s="64">
        <v>0.2</v>
      </c>
    </row>
    <row r="256" spans="1:15" s="42" customFormat="1" ht="12.75" customHeight="1" x14ac:dyDescent="0.25">
      <c r="A256" s="39"/>
      <c r="B256" s="40" t="s">
        <v>199</v>
      </c>
      <c r="C256" s="39">
        <v>235</v>
      </c>
      <c r="D256" s="64">
        <v>0.94</v>
      </c>
      <c r="E256" s="64">
        <v>0.94</v>
      </c>
      <c r="F256" s="64">
        <v>23.03</v>
      </c>
      <c r="G256" s="64">
        <v>110.45</v>
      </c>
      <c r="H256" s="64">
        <v>7.0999999999999994E-2</v>
      </c>
      <c r="I256" s="64">
        <v>23.5</v>
      </c>
      <c r="J256" s="64">
        <v>11.75</v>
      </c>
      <c r="K256" s="64">
        <v>0.47</v>
      </c>
      <c r="L256" s="64">
        <v>37.6</v>
      </c>
      <c r="M256" s="64">
        <v>25.85</v>
      </c>
      <c r="N256" s="64">
        <v>21.15</v>
      </c>
      <c r="O256" s="64">
        <v>5.17</v>
      </c>
    </row>
    <row r="257" spans="1:15" s="44" customFormat="1" ht="12.75" customHeight="1" x14ac:dyDescent="0.25">
      <c r="A257" s="39" t="s">
        <v>88</v>
      </c>
      <c r="B257" s="40"/>
      <c r="C257" s="39">
        <f>SUM(C254:C256)</f>
        <v>450</v>
      </c>
      <c r="D257" s="64">
        <v>9.2149999999999999</v>
      </c>
      <c r="E257" s="64">
        <v>3.94</v>
      </c>
      <c r="F257" s="64">
        <v>46.83</v>
      </c>
      <c r="G257" s="64">
        <v>273.05</v>
      </c>
      <c r="H257" s="64">
        <v>7.0999999999999994E-2</v>
      </c>
      <c r="I257" s="64">
        <v>24.7</v>
      </c>
      <c r="J257" s="64">
        <v>31.75</v>
      </c>
      <c r="K257" s="64">
        <v>0.47</v>
      </c>
      <c r="L257" s="64">
        <v>288.75</v>
      </c>
      <c r="M257" s="64">
        <v>217.5</v>
      </c>
      <c r="N257" s="64">
        <v>52.2</v>
      </c>
      <c r="O257" s="64">
        <v>5.61</v>
      </c>
    </row>
    <row r="258" spans="1:15" s="45" customFormat="1" ht="12.75" customHeight="1" x14ac:dyDescent="0.25">
      <c r="A258" s="39" t="s">
        <v>24</v>
      </c>
      <c r="B258" s="40"/>
      <c r="C258" s="39"/>
      <c r="D258" s="64">
        <f>D257+D252+D243</f>
        <v>83.963999999999999</v>
      </c>
      <c r="E258" s="64">
        <f t="shared" ref="E258:O258" si="19">E257+E252+E243</f>
        <v>63.361999999999995</v>
      </c>
      <c r="F258" s="64">
        <f t="shared" si="19"/>
        <v>235.84699999999998</v>
      </c>
      <c r="G258" s="64">
        <f t="shared" si="19"/>
        <v>1870.184</v>
      </c>
      <c r="H258" s="64">
        <f t="shared" si="19"/>
        <v>1.2089999999999999</v>
      </c>
      <c r="I258" s="64">
        <f t="shared" si="19"/>
        <v>119.3</v>
      </c>
      <c r="J258" s="64">
        <f t="shared" si="19"/>
        <v>2344.933</v>
      </c>
      <c r="K258" s="64">
        <f t="shared" si="19"/>
        <v>15.754000000000001</v>
      </c>
      <c r="L258" s="64">
        <f t="shared" si="19"/>
        <v>801.05300000000011</v>
      </c>
      <c r="M258" s="64">
        <f t="shared" si="19"/>
        <v>1354.126</v>
      </c>
      <c r="N258" s="64">
        <f t="shared" si="19"/>
        <v>353.05799999999999</v>
      </c>
      <c r="O258" s="64">
        <f t="shared" si="19"/>
        <v>18.89</v>
      </c>
    </row>
    <row r="259" spans="1:15" s="46" customFormat="1" ht="12.75" customHeight="1" x14ac:dyDescent="0.25">
      <c r="A259" s="39" t="s">
        <v>23</v>
      </c>
      <c r="B259" s="40"/>
      <c r="C259" s="39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1:15" s="46" customFormat="1" ht="12.75" customHeight="1" x14ac:dyDescent="0.25">
      <c r="A260" s="39" t="s">
        <v>43</v>
      </c>
      <c r="B260" s="40" t="s">
        <v>42</v>
      </c>
      <c r="C260" s="39" t="s">
        <v>0</v>
      </c>
      <c r="D260" s="64" t="s">
        <v>1</v>
      </c>
      <c r="E260" s="64"/>
      <c r="F260" s="64"/>
      <c r="G260" s="64" t="s">
        <v>41</v>
      </c>
      <c r="H260" s="64" t="s">
        <v>9</v>
      </c>
      <c r="I260" s="64"/>
      <c r="J260" s="64"/>
      <c r="K260" s="64"/>
      <c r="L260" s="64" t="s">
        <v>10</v>
      </c>
      <c r="M260" s="64"/>
      <c r="N260" s="64"/>
      <c r="O260" s="64"/>
    </row>
    <row r="261" spans="1:15" s="43" customFormat="1" ht="12.75" customHeight="1" x14ac:dyDescent="0.25">
      <c r="A261" s="39"/>
      <c r="B261" s="40"/>
      <c r="C261" s="39"/>
      <c r="D261" s="64" t="s">
        <v>2</v>
      </c>
      <c r="E261" s="64" t="s">
        <v>3</v>
      </c>
      <c r="F261" s="64" t="s">
        <v>4</v>
      </c>
      <c r="G261" s="64"/>
      <c r="H261" s="64" t="s">
        <v>11</v>
      </c>
      <c r="I261" s="64" t="s">
        <v>12</v>
      </c>
      <c r="J261" s="64" t="s">
        <v>13</v>
      </c>
      <c r="K261" s="64" t="s">
        <v>14</v>
      </c>
      <c r="L261" s="64" t="s">
        <v>15</v>
      </c>
      <c r="M261" s="64" t="s">
        <v>16</v>
      </c>
      <c r="N261" s="64" t="s">
        <v>17</v>
      </c>
      <c r="O261" s="64" t="s">
        <v>18</v>
      </c>
    </row>
    <row r="262" spans="1:15" s="41" customFormat="1" ht="12.75" customHeight="1" x14ac:dyDescent="0.25">
      <c r="A262" s="39" t="s">
        <v>22</v>
      </c>
      <c r="B262" s="40"/>
      <c r="C262" s="39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1:15" s="41" customFormat="1" ht="12.75" customHeight="1" x14ac:dyDescent="0.25">
      <c r="A263" s="39"/>
      <c r="B263" s="40" t="s">
        <v>8</v>
      </c>
      <c r="C263" s="39">
        <v>40</v>
      </c>
      <c r="D263" s="64">
        <v>1.24</v>
      </c>
      <c r="E263" s="64">
        <v>0.08</v>
      </c>
      <c r="F263" s="64">
        <v>2.6</v>
      </c>
      <c r="G263" s="64">
        <v>16</v>
      </c>
      <c r="H263" s="64">
        <v>4.3999999999999997E-2</v>
      </c>
      <c r="I263" s="64">
        <v>4</v>
      </c>
      <c r="J263" s="64">
        <v>20</v>
      </c>
      <c r="K263" s="64">
        <v>0.08</v>
      </c>
      <c r="L263" s="64">
        <v>8</v>
      </c>
      <c r="M263" s="64">
        <v>24.8</v>
      </c>
      <c r="N263" s="64">
        <v>8.4</v>
      </c>
      <c r="O263" s="64">
        <v>0.28000000000000003</v>
      </c>
    </row>
    <row r="264" spans="1:15" s="41" customFormat="1" ht="12.75" customHeight="1" x14ac:dyDescent="0.25">
      <c r="A264" s="39" t="s">
        <v>189</v>
      </c>
      <c r="B264" s="40" t="s">
        <v>123</v>
      </c>
      <c r="C264" s="39">
        <v>170</v>
      </c>
      <c r="D264" s="64">
        <v>20.193999999999999</v>
      </c>
      <c r="E264" s="64">
        <v>19.434000000000001</v>
      </c>
      <c r="F264" s="64">
        <v>2.895</v>
      </c>
      <c r="G264" s="64">
        <v>268.42899999999997</v>
      </c>
      <c r="H264" s="64">
        <v>9.1999999999999998E-2</v>
      </c>
      <c r="I264" s="64">
        <v>0.41599999999999998</v>
      </c>
      <c r="J264" s="64">
        <v>327.10000000000002</v>
      </c>
      <c r="K264" s="64">
        <v>0.76500000000000001</v>
      </c>
      <c r="L264" s="64">
        <v>305.10399999999998</v>
      </c>
      <c r="M264" s="64">
        <v>373.01900000000001</v>
      </c>
      <c r="N264" s="64">
        <v>28.004000000000001</v>
      </c>
      <c r="O264" s="64">
        <v>2.9980000000000002</v>
      </c>
    </row>
    <row r="265" spans="1:15" s="41" customFormat="1" ht="12.75" customHeight="1" x14ac:dyDescent="0.25">
      <c r="A265" s="39" t="s">
        <v>165</v>
      </c>
      <c r="B265" s="40" t="s">
        <v>73</v>
      </c>
      <c r="C265" s="39">
        <v>207</v>
      </c>
      <c r="D265" s="64">
        <v>6.3E-2</v>
      </c>
      <c r="E265" s="64">
        <v>7.0000000000000001E-3</v>
      </c>
      <c r="F265" s="64">
        <v>10.193</v>
      </c>
      <c r="G265" s="64">
        <v>42.292000000000002</v>
      </c>
      <c r="H265" s="64">
        <v>4.0000000000000001E-3</v>
      </c>
      <c r="I265" s="64">
        <v>2.9</v>
      </c>
      <c r="J265" s="64"/>
      <c r="K265" s="64">
        <v>1.4E-2</v>
      </c>
      <c r="L265" s="64">
        <v>7.75</v>
      </c>
      <c r="M265" s="64">
        <v>9.7799999999999994</v>
      </c>
      <c r="N265" s="64">
        <v>5.24</v>
      </c>
      <c r="O265" s="64">
        <v>0.89200000000000002</v>
      </c>
    </row>
    <row r="266" spans="1:15" s="41" customFormat="1" ht="12.75" customHeight="1" x14ac:dyDescent="0.25">
      <c r="A266" s="39"/>
      <c r="B266" s="40" t="s">
        <v>197</v>
      </c>
      <c r="C266" s="39">
        <v>150</v>
      </c>
      <c r="D266" s="64">
        <v>0.6</v>
      </c>
      <c r="E266" s="64">
        <v>0.6</v>
      </c>
      <c r="F266" s="64">
        <v>14.7</v>
      </c>
      <c r="G266" s="64">
        <v>70.5</v>
      </c>
      <c r="H266" s="64">
        <v>4.4999999999999998E-2</v>
      </c>
      <c r="I266" s="64">
        <v>15</v>
      </c>
      <c r="J266" s="64">
        <v>7.5</v>
      </c>
      <c r="K266" s="64">
        <v>0.3</v>
      </c>
      <c r="L266" s="64">
        <v>24</v>
      </c>
      <c r="M266" s="64">
        <v>16.5</v>
      </c>
      <c r="N266" s="64">
        <v>13.5</v>
      </c>
      <c r="O266" s="64">
        <v>3.3</v>
      </c>
    </row>
    <row r="267" spans="1:15" s="42" customFormat="1" ht="12.75" customHeight="1" x14ac:dyDescent="0.25">
      <c r="A267" s="39"/>
      <c r="B267" s="40" t="s">
        <v>74</v>
      </c>
      <c r="C267" s="39">
        <v>60</v>
      </c>
      <c r="D267" s="64">
        <v>4.5</v>
      </c>
      <c r="E267" s="64">
        <v>1.74</v>
      </c>
      <c r="F267" s="64">
        <v>30.84</v>
      </c>
      <c r="G267" s="64">
        <v>157.02000000000001</v>
      </c>
      <c r="H267" s="64">
        <v>6.6000000000000003E-2</v>
      </c>
      <c r="I267" s="64"/>
      <c r="J267" s="64"/>
      <c r="K267" s="64">
        <v>1.02</v>
      </c>
      <c r="L267" s="64">
        <v>11.4</v>
      </c>
      <c r="M267" s="64">
        <v>39</v>
      </c>
      <c r="N267" s="64">
        <v>7.8</v>
      </c>
      <c r="O267" s="64">
        <v>0.72</v>
      </c>
    </row>
    <row r="268" spans="1:15" s="43" customFormat="1" ht="12.75" customHeight="1" x14ac:dyDescent="0.25">
      <c r="A268" s="39" t="s">
        <v>21</v>
      </c>
      <c r="B268" s="40"/>
      <c r="C268" s="39">
        <f>SUM(C263:C267)</f>
        <v>627</v>
      </c>
      <c r="D268" s="64">
        <v>26.597000000000001</v>
      </c>
      <c r="E268" s="64">
        <v>21.861000000000001</v>
      </c>
      <c r="F268" s="64">
        <v>61.228000000000002</v>
      </c>
      <c r="G268" s="64">
        <v>554.24099999999999</v>
      </c>
      <c r="H268" s="64">
        <v>0.25</v>
      </c>
      <c r="I268" s="64">
        <v>22.315999999999999</v>
      </c>
      <c r="J268" s="64">
        <v>354.6</v>
      </c>
      <c r="K268" s="64">
        <v>2.1789999999999998</v>
      </c>
      <c r="L268" s="64">
        <v>356.25400000000002</v>
      </c>
      <c r="M268" s="64">
        <v>463.09899999999999</v>
      </c>
      <c r="N268" s="64">
        <v>62.944000000000003</v>
      </c>
      <c r="O268" s="64">
        <v>8.19</v>
      </c>
    </row>
    <row r="269" spans="1:15" s="41" customFormat="1" ht="12.75" customHeight="1" x14ac:dyDescent="0.25">
      <c r="A269" s="39" t="s">
        <v>7</v>
      </c>
      <c r="B269" s="40"/>
      <c r="C269" s="39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</row>
    <row r="270" spans="1:15" s="41" customFormat="1" ht="25.5" customHeight="1" x14ac:dyDescent="0.25">
      <c r="A270" s="39" t="s">
        <v>145</v>
      </c>
      <c r="B270" s="40" t="s">
        <v>92</v>
      </c>
      <c r="C270" s="39">
        <v>100</v>
      </c>
      <c r="D270" s="64">
        <v>1.3049999999999999</v>
      </c>
      <c r="E270" s="64">
        <v>5.1749999999999998</v>
      </c>
      <c r="F270" s="64">
        <v>11.598000000000001</v>
      </c>
      <c r="G270" s="64">
        <v>99.534999999999997</v>
      </c>
      <c r="H270" s="64">
        <v>3.3000000000000002E-2</v>
      </c>
      <c r="I270" s="64">
        <v>24.2</v>
      </c>
      <c r="J270" s="64">
        <v>301.25</v>
      </c>
      <c r="K270" s="64">
        <v>2.371</v>
      </c>
      <c r="L270" s="64">
        <v>34.799999999999997</v>
      </c>
      <c r="M270" s="64">
        <v>29.95</v>
      </c>
      <c r="N270" s="64">
        <v>16.45</v>
      </c>
      <c r="O270" s="64">
        <v>1.01</v>
      </c>
    </row>
    <row r="271" spans="1:15" s="41" customFormat="1" ht="25.5" customHeight="1" x14ac:dyDescent="0.25">
      <c r="A271" s="39" t="s">
        <v>190</v>
      </c>
      <c r="B271" s="40" t="s">
        <v>124</v>
      </c>
      <c r="C271" s="39">
        <v>250</v>
      </c>
      <c r="D271" s="64">
        <v>3.7549999999999999</v>
      </c>
      <c r="E271" s="64">
        <v>4.9320000000000004</v>
      </c>
      <c r="F271" s="64">
        <v>10.32</v>
      </c>
      <c r="G271" s="64">
        <v>101.32299999999999</v>
      </c>
      <c r="H271" s="64">
        <v>0.08</v>
      </c>
      <c r="I271" s="64">
        <v>20.2</v>
      </c>
      <c r="J271" s="64">
        <v>207</v>
      </c>
      <c r="K271" s="64">
        <v>1.48</v>
      </c>
      <c r="L271" s="64">
        <v>29.13</v>
      </c>
      <c r="M271" s="64">
        <v>63.56</v>
      </c>
      <c r="N271" s="64">
        <v>22.02</v>
      </c>
      <c r="O271" s="64">
        <v>0.879</v>
      </c>
    </row>
    <row r="272" spans="1:15" s="41" customFormat="1" ht="12.75" customHeight="1" x14ac:dyDescent="0.25">
      <c r="A272" s="39" t="s">
        <v>169</v>
      </c>
      <c r="B272" s="40" t="s">
        <v>114</v>
      </c>
      <c r="C272" s="39">
        <v>280</v>
      </c>
      <c r="D272" s="64">
        <v>34.036000000000001</v>
      </c>
      <c r="E272" s="64">
        <v>16.491</v>
      </c>
      <c r="F272" s="64">
        <v>52.828000000000003</v>
      </c>
      <c r="G272" s="64">
        <v>498.21899999999999</v>
      </c>
      <c r="H272" s="64">
        <v>0.20599999999999999</v>
      </c>
      <c r="I272" s="64">
        <v>9.2200000000000006</v>
      </c>
      <c r="J272" s="64">
        <v>374.4</v>
      </c>
      <c r="K272" s="64">
        <v>4.82</v>
      </c>
      <c r="L272" s="64">
        <v>41.226999999999997</v>
      </c>
      <c r="M272" s="64">
        <v>340.74</v>
      </c>
      <c r="N272" s="64">
        <v>72.010999999999996</v>
      </c>
      <c r="O272" s="64">
        <v>2.92</v>
      </c>
    </row>
    <row r="273" spans="1:15" s="41" customFormat="1" ht="12.75" customHeight="1" x14ac:dyDescent="0.25">
      <c r="A273" s="39" t="s">
        <v>148</v>
      </c>
      <c r="B273" s="40" t="s">
        <v>108</v>
      </c>
      <c r="C273" s="39">
        <v>200</v>
      </c>
      <c r="D273" s="64">
        <v>0.16</v>
      </c>
      <c r="E273" s="64">
        <v>0.16</v>
      </c>
      <c r="F273" s="64">
        <v>13.9</v>
      </c>
      <c r="G273" s="64">
        <v>58.7</v>
      </c>
      <c r="H273" s="64">
        <v>1.2E-2</v>
      </c>
      <c r="I273" s="64">
        <v>4</v>
      </c>
      <c r="J273" s="64">
        <v>2</v>
      </c>
      <c r="K273" s="64">
        <v>0.08</v>
      </c>
      <c r="L273" s="64">
        <v>6.4</v>
      </c>
      <c r="M273" s="64">
        <v>4.4000000000000004</v>
      </c>
      <c r="N273" s="64">
        <v>3.6</v>
      </c>
      <c r="O273" s="64">
        <v>0.91</v>
      </c>
    </row>
    <row r="274" spans="1:15" s="41" customFormat="1" ht="12.75" customHeight="1" x14ac:dyDescent="0.25">
      <c r="A274" s="39"/>
      <c r="B274" s="40" t="s">
        <v>6</v>
      </c>
      <c r="C274" s="39">
        <v>40</v>
      </c>
      <c r="D274" s="64">
        <v>3.16</v>
      </c>
      <c r="E274" s="64">
        <v>0.4</v>
      </c>
      <c r="F274" s="64">
        <v>19.32</v>
      </c>
      <c r="G274" s="64">
        <v>94</v>
      </c>
      <c r="H274" s="64">
        <v>6.4000000000000001E-2</v>
      </c>
      <c r="I274" s="64"/>
      <c r="J274" s="64"/>
      <c r="K274" s="64">
        <v>0.52</v>
      </c>
      <c r="L274" s="64">
        <v>9.1999999999999993</v>
      </c>
      <c r="M274" s="64">
        <v>34.799999999999997</v>
      </c>
      <c r="N274" s="64">
        <v>13.2</v>
      </c>
      <c r="O274" s="64">
        <v>0.8</v>
      </c>
    </row>
    <row r="275" spans="1:15" s="42" customFormat="1" ht="12.75" customHeight="1" x14ac:dyDescent="0.25">
      <c r="A275" s="39"/>
      <c r="B275" s="40" t="s">
        <v>52</v>
      </c>
      <c r="C275" s="39">
        <v>50</v>
      </c>
      <c r="D275" s="64">
        <v>3.3</v>
      </c>
      <c r="E275" s="64">
        <v>0.6</v>
      </c>
      <c r="F275" s="64">
        <v>19.82</v>
      </c>
      <c r="G275" s="64">
        <v>99</v>
      </c>
      <c r="H275" s="64">
        <v>8.5000000000000006E-2</v>
      </c>
      <c r="I275" s="64"/>
      <c r="J275" s="64"/>
      <c r="K275" s="64">
        <v>0.5</v>
      </c>
      <c r="L275" s="64">
        <v>14.5</v>
      </c>
      <c r="M275" s="64">
        <v>75</v>
      </c>
      <c r="N275" s="64">
        <v>23.5</v>
      </c>
      <c r="O275" s="64">
        <v>1.95</v>
      </c>
    </row>
    <row r="276" spans="1:15" s="43" customFormat="1" ht="13.2" x14ac:dyDescent="0.25">
      <c r="A276" s="39" t="s">
        <v>20</v>
      </c>
      <c r="B276" s="40"/>
      <c r="C276" s="39">
        <f>SUM(C270:C275)</f>
        <v>920</v>
      </c>
      <c r="D276" s="64">
        <f>SUM(D270:D275)</f>
        <v>45.715999999999994</v>
      </c>
      <c r="E276" s="64">
        <f t="shared" ref="E276:O276" si="20">SUM(E270:E275)</f>
        <v>27.757999999999999</v>
      </c>
      <c r="F276" s="64">
        <f t="shared" si="20"/>
        <v>127.786</v>
      </c>
      <c r="G276" s="64">
        <f t="shared" si="20"/>
        <v>950.77700000000004</v>
      </c>
      <c r="H276" s="64">
        <f t="shared" si="20"/>
        <v>0.48000000000000004</v>
      </c>
      <c r="I276" s="64">
        <f t="shared" si="20"/>
        <v>57.62</v>
      </c>
      <c r="J276" s="64">
        <f t="shared" si="20"/>
        <v>884.65</v>
      </c>
      <c r="K276" s="64">
        <f t="shared" si="20"/>
        <v>9.770999999999999</v>
      </c>
      <c r="L276" s="64">
        <f t="shared" si="20"/>
        <v>135.25700000000001</v>
      </c>
      <c r="M276" s="64">
        <f t="shared" si="20"/>
        <v>548.45000000000005</v>
      </c>
      <c r="N276" s="64">
        <f t="shared" si="20"/>
        <v>150.78100000000001</v>
      </c>
      <c r="O276" s="64">
        <f t="shared" si="20"/>
        <v>8.4689999999999994</v>
      </c>
    </row>
    <row r="277" spans="1:15" s="41" customFormat="1" ht="12.75" customHeight="1" x14ac:dyDescent="0.25">
      <c r="A277" s="39" t="s">
        <v>87</v>
      </c>
      <c r="B277" s="40"/>
      <c r="C277" s="39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</row>
    <row r="278" spans="1:15" s="41" customFormat="1" ht="12.75" customHeight="1" x14ac:dyDescent="0.25">
      <c r="A278" s="39"/>
      <c r="B278" s="40" t="s">
        <v>72</v>
      </c>
      <c r="C278" s="39">
        <v>15</v>
      </c>
      <c r="D278" s="64">
        <v>1.125</v>
      </c>
      <c r="E278" s="64">
        <v>1.47</v>
      </c>
      <c r="F278" s="64">
        <v>11.16</v>
      </c>
      <c r="G278" s="64">
        <v>62.55</v>
      </c>
      <c r="H278" s="64">
        <v>1.2E-2</v>
      </c>
      <c r="I278" s="64"/>
      <c r="J278" s="64">
        <v>1.5</v>
      </c>
      <c r="K278" s="64"/>
      <c r="L278" s="64">
        <v>4.3499999999999996</v>
      </c>
      <c r="M278" s="64">
        <v>13.5</v>
      </c>
      <c r="N278" s="64">
        <v>3</v>
      </c>
      <c r="O278" s="64">
        <v>0.315</v>
      </c>
    </row>
    <row r="279" spans="1:15" s="41" customFormat="1" ht="12.75" customHeight="1" x14ac:dyDescent="0.25">
      <c r="A279" s="39"/>
      <c r="B279" s="40" t="s">
        <v>191</v>
      </c>
      <c r="C279" s="39">
        <v>200</v>
      </c>
      <c r="D279" s="64">
        <v>8.1999999999999993</v>
      </c>
      <c r="E279" s="64">
        <v>3</v>
      </c>
      <c r="F279" s="64">
        <v>11.8</v>
      </c>
      <c r="G279" s="64">
        <v>114</v>
      </c>
      <c r="H279" s="64"/>
      <c r="I279" s="64">
        <v>1.2</v>
      </c>
      <c r="J279" s="64">
        <v>20</v>
      </c>
      <c r="K279" s="64"/>
      <c r="L279" s="64">
        <v>248</v>
      </c>
      <c r="M279" s="64">
        <v>190</v>
      </c>
      <c r="N279" s="64">
        <v>30</v>
      </c>
      <c r="O279" s="64">
        <v>0.2</v>
      </c>
    </row>
    <row r="280" spans="1:15" s="42" customFormat="1" ht="12.75" customHeight="1" x14ac:dyDescent="0.25">
      <c r="A280" s="39"/>
      <c r="B280" s="40" t="s">
        <v>199</v>
      </c>
      <c r="C280" s="39">
        <v>235</v>
      </c>
      <c r="D280" s="64">
        <v>0.94</v>
      </c>
      <c r="E280" s="64">
        <v>0.94</v>
      </c>
      <c r="F280" s="64">
        <v>23.03</v>
      </c>
      <c r="G280" s="64">
        <v>110.45</v>
      </c>
      <c r="H280" s="64">
        <v>7.0999999999999994E-2</v>
      </c>
      <c r="I280" s="64">
        <v>23.5</v>
      </c>
      <c r="J280" s="64">
        <v>11.75</v>
      </c>
      <c r="K280" s="64">
        <v>0.47</v>
      </c>
      <c r="L280" s="64">
        <v>37.6</v>
      </c>
      <c r="M280" s="64">
        <v>25.85</v>
      </c>
      <c r="N280" s="64">
        <v>21.15</v>
      </c>
      <c r="O280" s="64">
        <v>5.17</v>
      </c>
    </row>
    <row r="281" spans="1:15" s="44" customFormat="1" ht="12.75" customHeight="1" x14ac:dyDescent="0.25">
      <c r="A281" s="39" t="s">
        <v>88</v>
      </c>
      <c r="B281" s="40"/>
      <c r="C281" s="39">
        <f>SUM(C278:C280)</f>
        <v>450</v>
      </c>
      <c r="D281" s="64">
        <v>10.265000000000001</v>
      </c>
      <c r="E281" s="64">
        <v>5.41</v>
      </c>
      <c r="F281" s="64">
        <v>45.99</v>
      </c>
      <c r="G281" s="64">
        <v>287</v>
      </c>
      <c r="H281" s="64">
        <v>8.3000000000000004E-2</v>
      </c>
      <c r="I281" s="64">
        <v>24.7</v>
      </c>
      <c r="J281" s="64">
        <v>33.25</v>
      </c>
      <c r="K281" s="64">
        <v>0.47</v>
      </c>
      <c r="L281" s="64">
        <v>289.95</v>
      </c>
      <c r="M281" s="64">
        <v>229.35</v>
      </c>
      <c r="N281" s="64">
        <v>54.15</v>
      </c>
      <c r="O281" s="64">
        <v>5.6849999999999996</v>
      </c>
    </row>
    <row r="282" spans="1:15" s="45" customFormat="1" ht="12.75" customHeight="1" x14ac:dyDescent="0.25">
      <c r="A282" s="39" t="s">
        <v>19</v>
      </c>
      <c r="B282" s="40"/>
      <c r="C282" s="39"/>
      <c r="D282" s="64">
        <f>D281+D276+D268</f>
        <v>82.578000000000003</v>
      </c>
      <c r="E282" s="64">
        <f t="shared" ref="E282:O282" si="21">E281+E276+E268</f>
        <v>55.028999999999996</v>
      </c>
      <c r="F282" s="64">
        <f t="shared" si="21"/>
        <v>235.00400000000002</v>
      </c>
      <c r="G282" s="64">
        <f t="shared" si="21"/>
        <v>1792.018</v>
      </c>
      <c r="H282" s="64">
        <f t="shared" si="21"/>
        <v>0.81300000000000006</v>
      </c>
      <c r="I282" s="64">
        <f t="shared" si="21"/>
        <v>104.636</v>
      </c>
      <c r="J282" s="64">
        <f t="shared" si="21"/>
        <v>1272.5</v>
      </c>
      <c r="K282" s="64">
        <f t="shared" si="21"/>
        <v>12.42</v>
      </c>
      <c r="L282" s="64">
        <f t="shared" si="21"/>
        <v>781.46100000000001</v>
      </c>
      <c r="M282" s="64">
        <f t="shared" si="21"/>
        <v>1240.8990000000001</v>
      </c>
      <c r="N282" s="64">
        <f t="shared" si="21"/>
        <v>267.875</v>
      </c>
      <c r="O282" s="64">
        <f t="shared" si="21"/>
        <v>22.344000000000001</v>
      </c>
    </row>
    <row r="283" spans="1:15" s="46" customFormat="1" ht="12.75" customHeight="1" x14ac:dyDescent="0.25">
      <c r="A283" s="39" t="s">
        <v>125</v>
      </c>
      <c r="B283" s="40"/>
      <c r="C283" s="39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</row>
    <row r="284" spans="1:15" s="46" customFormat="1" ht="12.75" customHeight="1" x14ac:dyDescent="0.25">
      <c r="A284" s="39" t="s">
        <v>43</v>
      </c>
      <c r="B284" s="40" t="s">
        <v>42</v>
      </c>
      <c r="C284" s="39" t="s">
        <v>0</v>
      </c>
      <c r="D284" s="64" t="s">
        <v>1</v>
      </c>
      <c r="E284" s="64"/>
      <c r="F284" s="64"/>
      <c r="G284" s="64" t="s">
        <v>41</v>
      </c>
      <c r="H284" s="64" t="s">
        <v>9</v>
      </c>
      <c r="I284" s="64"/>
      <c r="J284" s="64"/>
      <c r="K284" s="64"/>
      <c r="L284" s="64" t="s">
        <v>10</v>
      </c>
      <c r="M284" s="64"/>
      <c r="N284" s="64"/>
      <c r="O284" s="64"/>
    </row>
    <row r="285" spans="1:15" s="43" customFormat="1" ht="12.75" customHeight="1" x14ac:dyDescent="0.25">
      <c r="A285" s="39"/>
      <c r="B285" s="40"/>
      <c r="C285" s="39"/>
      <c r="D285" s="64" t="s">
        <v>2</v>
      </c>
      <c r="E285" s="64" t="s">
        <v>3</v>
      </c>
      <c r="F285" s="64" t="s">
        <v>4</v>
      </c>
      <c r="G285" s="64"/>
      <c r="H285" s="64" t="s">
        <v>11</v>
      </c>
      <c r="I285" s="64" t="s">
        <v>12</v>
      </c>
      <c r="J285" s="64" t="s">
        <v>13</v>
      </c>
      <c r="K285" s="64" t="s">
        <v>14</v>
      </c>
      <c r="L285" s="64" t="s">
        <v>15</v>
      </c>
      <c r="M285" s="64" t="s">
        <v>16</v>
      </c>
      <c r="N285" s="64" t="s">
        <v>17</v>
      </c>
      <c r="O285" s="64" t="s">
        <v>18</v>
      </c>
    </row>
    <row r="286" spans="1:15" s="41" customFormat="1" ht="12.75" customHeight="1" x14ac:dyDescent="0.25">
      <c r="A286" s="39" t="s">
        <v>22</v>
      </c>
      <c r="B286" s="40"/>
      <c r="C286" s="39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</row>
    <row r="287" spans="1:15" s="41" customFormat="1" ht="12.75" customHeight="1" x14ac:dyDescent="0.25">
      <c r="A287" s="39" t="s">
        <v>141</v>
      </c>
      <c r="B287" s="40" t="s">
        <v>89</v>
      </c>
      <c r="C287" s="39">
        <v>40</v>
      </c>
      <c r="D287" s="64">
        <v>0.28000000000000003</v>
      </c>
      <c r="E287" s="64">
        <v>0.04</v>
      </c>
      <c r="F287" s="64">
        <v>0.76</v>
      </c>
      <c r="G287" s="64">
        <v>4.4000000000000004</v>
      </c>
      <c r="H287" s="64">
        <v>1.2E-2</v>
      </c>
      <c r="I287" s="64">
        <v>2.8</v>
      </c>
      <c r="J287" s="64"/>
      <c r="K287" s="64">
        <v>0.04</v>
      </c>
      <c r="L287" s="64">
        <v>6.8</v>
      </c>
      <c r="M287" s="64">
        <v>12</v>
      </c>
      <c r="N287" s="64">
        <v>5.6</v>
      </c>
      <c r="O287" s="64">
        <v>0.2</v>
      </c>
    </row>
    <row r="288" spans="1:15" s="41" customFormat="1" ht="12.75" customHeight="1" x14ac:dyDescent="0.25">
      <c r="A288" s="39" t="s">
        <v>217</v>
      </c>
      <c r="B288" s="40" t="s">
        <v>126</v>
      </c>
      <c r="C288" s="39">
        <v>250</v>
      </c>
      <c r="D288" s="64">
        <v>18.155999999999999</v>
      </c>
      <c r="E288" s="64">
        <v>16.425000000000001</v>
      </c>
      <c r="F288" s="64">
        <v>49.441000000000003</v>
      </c>
      <c r="G288" s="64">
        <v>420.46300000000002</v>
      </c>
      <c r="H288" s="64">
        <v>0.13200000000000001</v>
      </c>
      <c r="I288" s="64">
        <v>0.32</v>
      </c>
      <c r="J288" s="64">
        <v>120</v>
      </c>
      <c r="K288" s="64">
        <v>1.32</v>
      </c>
      <c r="L288" s="64">
        <v>417.92399999999998</v>
      </c>
      <c r="M288" s="64">
        <v>319.60000000000002</v>
      </c>
      <c r="N288" s="64">
        <v>29.376000000000001</v>
      </c>
      <c r="O288" s="64">
        <v>1.5569999999999999</v>
      </c>
    </row>
    <row r="289" spans="1:15" s="41" customFormat="1" ht="12.75" customHeight="1" x14ac:dyDescent="0.25">
      <c r="A289" s="39" t="s">
        <v>165</v>
      </c>
      <c r="B289" s="40" t="s">
        <v>73</v>
      </c>
      <c r="C289" s="39">
        <v>207</v>
      </c>
      <c r="D289" s="64">
        <v>6.3E-2</v>
      </c>
      <c r="E289" s="64">
        <v>7.0000000000000001E-3</v>
      </c>
      <c r="F289" s="64">
        <v>10.193</v>
      </c>
      <c r="G289" s="64">
        <v>42.292000000000002</v>
      </c>
      <c r="H289" s="64">
        <v>4.0000000000000001E-3</v>
      </c>
      <c r="I289" s="64">
        <v>2.9</v>
      </c>
      <c r="J289" s="64"/>
      <c r="K289" s="64">
        <v>1.4E-2</v>
      </c>
      <c r="L289" s="64">
        <v>7.75</v>
      </c>
      <c r="M289" s="64">
        <v>9.7799999999999994</v>
      </c>
      <c r="N289" s="64">
        <v>5.24</v>
      </c>
      <c r="O289" s="64">
        <v>0.89200000000000002</v>
      </c>
    </row>
    <row r="290" spans="1:15" s="41" customFormat="1" ht="12.75" customHeight="1" x14ac:dyDescent="0.25">
      <c r="A290" s="39"/>
      <c r="B290" s="40" t="s">
        <v>74</v>
      </c>
      <c r="C290" s="39">
        <v>45</v>
      </c>
      <c r="D290" s="64">
        <v>3.375</v>
      </c>
      <c r="E290" s="64">
        <v>1.3049999999999999</v>
      </c>
      <c r="F290" s="64">
        <v>23.13</v>
      </c>
      <c r="G290" s="64">
        <v>117.765</v>
      </c>
      <c r="H290" s="64">
        <v>0.05</v>
      </c>
      <c r="I290" s="64"/>
      <c r="J290" s="64"/>
      <c r="K290" s="64">
        <v>0.76500000000000001</v>
      </c>
      <c r="L290" s="64">
        <v>8.5500000000000007</v>
      </c>
      <c r="M290" s="64">
        <v>29.25</v>
      </c>
      <c r="N290" s="64">
        <v>5.85</v>
      </c>
      <c r="O290" s="64">
        <v>0.54</v>
      </c>
    </row>
    <row r="291" spans="1:15" s="42" customFormat="1" ht="12.75" customHeight="1" x14ac:dyDescent="0.25">
      <c r="A291" s="39"/>
      <c r="B291" s="40" t="s">
        <v>197</v>
      </c>
      <c r="C291" s="39">
        <v>150</v>
      </c>
      <c r="D291" s="64">
        <v>0.6</v>
      </c>
      <c r="E291" s="64">
        <v>0.6</v>
      </c>
      <c r="F291" s="64">
        <v>14.7</v>
      </c>
      <c r="G291" s="64">
        <v>70.5</v>
      </c>
      <c r="H291" s="64">
        <v>4.4999999999999998E-2</v>
      </c>
      <c r="I291" s="64">
        <v>15</v>
      </c>
      <c r="J291" s="64">
        <v>7.5</v>
      </c>
      <c r="K291" s="64">
        <v>0.3</v>
      </c>
      <c r="L291" s="64">
        <v>24</v>
      </c>
      <c r="M291" s="64">
        <v>16.5</v>
      </c>
      <c r="N291" s="64">
        <v>13.5</v>
      </c>
      <c r="O291" s="64">
        <v>3.3</v>
      </c>
    </row>
    <row r="292" spans="1:15" s="43" customFormat="1" ht="12.75" customHeight="1" x14ac:dyDescent="0.25">
      <c r="A292" s="39" t="s">
        <v>21</v>
      </c>
      <c r="B292" s="40"/>
      <c r="C292" s="39">
        <f>SUM(C287:C291)</f>
        <v>692</v>
      </c>
      <c r="D292" s="64">
        <v>22.474</v>
      </c>
      <c r="E292" s="64">
        <v>18.376999999999999</v>
      </c>
      <c r="F292" s="64">
        <v>98.224000000000004</v>
      </c>
      <c r="G292" s="64">
        <v>655.42</v>
      </c>
      <c r="H292" s="64">
        <v>0.24199999999999999</v>
      </c>
      <c r="I292" s="64">
        <v>21.02</v>
      </c>
      <c r="J292" s="64">
        <v>127.5</v>
      </c>
      <c r="K292" s="64">
        <v>2.4390000000000001</v>
      </c>
      <c r="L292" s="64">
        <v>465.024</v>
      </c>
      <c r="M292" s="64">
        <v>387.13</v>
      </c>
      <c r="N292" s="64">
        <v>59.566000000000003</v>
      </c>
      <c r="O292" s="64">
        <v>6.4889999999999999</v>
      </c>
    </row>
    <row r="293" spans="1:15" s="41" customFormat="1" ht="12.75" customHeight="1" x14ac:dyDescent="0.25">
      <c r="A293" s="39" t="s">
        <v>7</v>
      </c>
      <c r="B293" s="40"/>
      <c r="C293" s="39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</row>
    <row r="294" spans="1:15" s="41" customFormat="1" ht="12.75" customHeight="1" x14ac:dyDescent="0.25">
      <c r="A294" s="39" t="s">
        <v>166</v>
      </c>
      <c r="B294" s="40" t="s">
        <v>84</v>
      </c>
      <c r="C294" s="39">
        <v>100</v>
      </c>
      <c r="D294" s="64">
        <v>1.272</v>
      </c>
      <c r="E294" s="64">
        <v>7.1550000000000002</v>
      </c>
      <c r="F294" s="64">
        <v>6.758</v>
      </c>
      <c r="G294" s="64">
        <v>97.537000000000006</v>
      </c>
      <c r="H294" s="64">
        <v>4.5999999999999999E-2</v>
      </c>
      <c r="I294" s="64">
        <v>12.6</v>
      </c>
      <c r="J294" s="64">
        <v>241.6</v>
      </c>
      <c r="K294" s="64">
        <v>3.1970000000000001</v>
      </c>
      <c r="L294" s="64">
        <v>33.35</v>
      </c>
      <c r="M294" s="64">
        <v>37.53</v>
      </c>
      <c r="N294" s="64">
        <v>20.100000000000001</v>
      </c>
      <c r="O294" s="64">
        <v>0.83399999999999996</v>
      </c>
    </row>
    <row r="295" spans="1:15" s="41" customFormat="1" ht="25.5" customHeight="1" x14ac:dyDescent="0.25">
      <c r="A295" s="39" t="s">
        <v>167</v>
      </c>
      <c r="B295" s="40" t="s">
        <v>247</v>
      </c>
      <c r="C295" s="39">
        <v>250</v>
      </c>
      <c r="D295" s="64">
        <v>2.89</v>
      </c>
      <c r="E295" s="64">
        <v>6.7759999999999998</v>
      </c>
      <c r="F295" s="64">
        <v>11.192</v>
      </c>
      <c r="G295" s="64">
        <v>117.846</v>
      </c>
      <c r="H295" s="64">
        <v>8.7999999999999995E-2</v>
      </c>
      <c r="I295" s="64">
        <v>20.539000000000001</v>
      </c>
      <c r="J295" s="64">
        <v>233.32</v>
      </c>
      <c r="K295" s="64">
        <v>2.3860000000000001</v>
      </c>
      <c r="L295" s="64">
        <v>41.287999999999997</v>
      </c>
      <c r="M295" s="64">
        <v>64.227000000000004</v>
      </c>
      <c r="N295" s="64">
        <v>22.783999999999999</v>
      </c>
      <c r="O295" s="64">
        <v>0.90700000000000003</v>
      </c>
    </row>
    <row r="296" spans="1:15" s="41" customFormat="1" ht="12.75" customHeight="1" x14ac:dyDescent="0.25">
      <c r="A296" s="39" t="s">
        <v>207</v>
      </c>
      <c r="B296" s="40" t="s">
        <v>206</v>
      </c>
      <c r="C296" s="39">
        <v>110</v>
      </c>
      <c r="D296" s="64">
        <v>15.988999999999999</v>
      </c>
      <c r="E296" s="64">
        <v>13.119</v>
      </c>
      <c r="F296" s="64">
        <v>16.431000000000001</v>
      </c>
      <c r="G296" s="64">
        <v>248.72899999999998</v>
      </c>
      <c r="H296" s="64">
        <v>0.182</v>
      </c>
      <c r="I296" s="64">
        <v>12.11</v>
      </c>
      <c r="J296" s="64">
        <v>2569.5</v>
      </c>
      <c r="K296" s="64">
        <v>2.2230000000000003</v>
      </c>
      <c r="L296" s="64">
        <v>22.36</v>
      </c>
      <c r="M296" s="64">
        <v>205.20500000000001</v>
      </c>
      <c r="N296" s="64">
        <v>25.605</v>
      </c>
      <c r="O296" s="64">
        <v>3.85</v>
      </c>
    </row>
    <row r="297" spans="1:15" s="41" customFormat="1" ht="12.75" customHeight="1" x14ac:dyDescent="0.25">
      <c r="A297" s="39" t="s">
        <v>143</v>
      </c>
      <c r="B297" s="40" t="s">
        <v>90</v>
      </c>
      <c r="C297" s="39">
        <v>180</v>
      </c>
      <c r="D297" s="64">
        <v>4.5819999999999999</v>
      </c>
      <c r="E297" s="64">
        <v>3.55</v>
      </c>
      <c r="F297" s="64">
        <v>48.152000000000001</v>
      </c>
      <c r="G297" s="64">
        <v>242.886</v>
      </c>
      <c r="H297" s="64">
        <v>5.1999999999999998E-2</v>
      </c>
      <c r="I297" s="64"/>
      <c r="J297" s="64">
        <v>16</v>
      </c>
      <c r="K297" s="64">
        <v>0.3</v>
      </c>
      <c r="L297" s="64">
        <v>6.8220000000000001</v>
      </c>
      <c r="M297" s="64">
        <v>98.834999999999994</v>
      </c>
      <c r="N297" s="64">
        <v>32.54</v>
      </c>
      <c r="O297" s="64">
        <v>0.66300000000000003</v>
      </c>
    </row>
    <row r="298" spans="1:15" s="41" customFormat="1" ht="25.5" customHeight="1" x14ac:dyDescent="0.25">
      <c r="A298" s="39" t="s">
        <v>140</v>
      </c>
      <c r="B298" s="40" t="s">
        <v>86</v>
      </c>
      <c r="C298" s="39">
        <v>200</v>
      </c>
      <c r="D298" s="64">
        <v>0.78</v>
      </c>
      <c r="E298" s="64">
        <v>0.06</v>
      </c>
      <c r="F298" s="64">
        <v>20.12</v>
      </c>
      <c r="G298" s="64">
        <v>85.3</v>
      </c>
      <c r="H298" s="64">
        <v>0.02</v>
      </c>
      <c r="I298" s="64">
        <v>0.8</v>
      </c>
      <c r="J298" s="64"/>
      <c r="K298" s="64">
        <v>1.1000000000000001</v>
      </c>
      <c r="L298" s="64">
        <v>32</v>
      </c>
      <c r="M298" s="64">
        <v>29.2</v>
      </c>
      <c r="N298" s="64">
        <v>21</v>
      </c>
      <c r="O298" s="64">
        <v>0.67</v>
      </c>
    </row>
    <row r="299" spans="1:15" s="41" customFormat="1" ht="12.75" customHeight="1" x14ac:dyDescent="0.25">
      <c r="A299" s="39"/>
      <c r="B299" s="40" t="s">
        <v>6</v>
      </c>
      <c r="C299" s="39">
        <v>40</v>
      </c>
      <c r="D299" s="64">
        <v>3.16</v>
      </c>
      <c r="E299" s="64">
        <v>0.4</v>
      </c>
      <c r="F299" s="64">
        <v>19.32</v>
      </c>
      <c r="G299" s="64">
        <v>94</v>
      </c>
      <c r="H299" s="64">
        <v>6.4000000000000001E-2</v>
      </c>
      <c r="I299" s="64"/>
      <c r="J299" s="64"/>
      <c r="K299" s="64">
        <v>0.52</v>
      </c>
      <c r="L299" s="64">
        <v>9.1999999999999993</v>
      </c>
      <c r="M299" s="64">
        <v>34.799999999999997</v>
      </c>
      <c r="N299" s="64">
        <v>13.2</v>
      </c>
      <c r="O299" s="64">
        <v>0.8</v>
      </c>
    </row>
    <row r="300" spans="1:15" s="42" customFormat="1" ht="12.75" customHeight="1" x14ac:dyDescent="0.25">
      <c r="A300" s="39"/>
      <c r="B300" s="40" t="s">
        <v>52</v>
      </c>
      <c r="C300" s="39">
        <v>50</v>
      </c>
      <c r="D300" s="64">
        <v>3.3</v>
      </c>
      <c r="E300" s="64">
        <v>0.6</v>
      </c>
      <c r="F300" s="64">
        <v>19.82</v>
      </c>
      <c r="G300" s="64">
        <v>99</v>
      </c>
      <c r="H300" s="64">
        <v>8.5000000000000006E-2</v>
      </c>
      <c r="I300" s="64"/>
      <c r="J300" s="64"/>
      <c r="K300" s="64">
        <v>0.5</v>
      </c>
      <c r="L300" s="64">
        <v>14.5</v>
      </c>
      <c r="M300" s="64">
        <v>75</v>
      </c>
      <c r="N300" s="64">
        <v>23.5</v>
      </c>
      <c r="O300" s="64">
        <v>1.95</v>
      </c>
    </row>
    <row r="301" spans="1:15" s="43" customFormat="1" ht="13.2" x14ac:dyDescent="0.25">
      <c r="A301" s="39" t="s">
        <v>20</v>
      </c>
      <c r="B301" s="40"/>
      <c r="C301" s="39">
        <f>SUM(C294:C300)</f>
        <v>930</v>
      </c>
      <c r="D301" s="64">
        <f>SUM(D294:D300)</f>
        <v>31.973000000000003</v>
      </c>
      <c r="E301" s="64">
        <f t="shared" ref="E301:O301" si="22">SUM(E294:E300)</f>
        <v>31.66</v>
      </c>
      <c r="F301" s="64">
        <f t="shared" si="22"/>
        <v>141.79300000000001</v>
      </c>
      <c r="G301" s="64">
        <f t="shared" si="22"/>
        <v>985.29799999999989</v>
      </c>
      <c r="H301" s="64">
        <f t="shared" si="22"/>
        <v>0.53700000000000003</v>
      </c>
      <c r="I301" s="64">
        <f t="shared" si="22"/>
        <v>46.048999999999999</v>
      </c>
      <c r="J301" s="64">
        <f t="shared" si="22"/>
        <v>3060.42</v>
      </c>
      <c r="K301" s="64">
        <f t="shared" si="22"/>
        <v>10.226000000000001</v>
      </c>
      <c r="L301" s="64">
        <f t="shared" si="22"/>
        <v>159.51999999999998</v>
      </c>
      <c r="M301" s="64">
        <f t="shared" si="22"/>
        <v>544.79700000000003</v>
      </c>
      <c r="N301" s="64">
        <f t="shared" si="22"/>
        <v>158.72899999999998</v>
      </c>
      <c r="O301" s="64">
        <f t="shared" si="22"/>
        <v>9.6739999999999995</v>
      </c>
    </row>
    <row r="302" spans="1:15" s="41" customFormat="1" ht="12.75" customHeight="1" x14ac:dyDescent="0.25">
      <c r="A302" s="39" t="s">
        <v>87</v>
      </c>
      <c r="B302" s="40"/>
      <c r="C302" s="39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</row>
    <row r="303" spans="1:15" s="41" customFormat="1" ht="12.75" customHeight="1" x14ac:dyDescent="0.25">
      <c r="A303" s="39"/>
      <c r="B303" s="40" t="s">
        <v>75</v>
      </c>
      <c r="C303" s="39">
        <v>15</v>
      </c>
      <c r="D303" s="64">
        <v>0.12</v>
      </c>
      <c r="E303" s="64">
        <v>1.4999999999999999E-2</v>
      </c>
      <c r="F303" s="64">
        <v>11.97</v>
      </c>
      <c r="G303" s="64">
        <v>48.9</v>
      </c>
      <c r="H303" s="64"/>
      <c r="I303" s="64"/>
      <c r="J303" s="64"/>
      <c r="K303" s="64"/>
      <c r="L303" s="64">
        <v>3.75</v>
      </c>
      <c r="M303" s="64">
        <v>1.8</v>
      </c>
      <c r="N303" s="64">
        <v>0.9</v>
      </c>
      <c r="O303" s="64">
        <v>0.21</v>
      </c>
    </row>
    <row r="304" spans="1:15" s="41" customFormat="1" ht="12.75" customHeight="1" x14ac:dyDescent="0.25">
      <c r="A304" s="39"/>
      <c r="B304" s="40" t="s">
        <v>191</v>
      </c>
      <c r="C304" s="39">
        <v>200</v>
      </c>
      <c r="D304" s="64">
        <v>8.1999999999999993</v>
      </c>
      <c r="E304" s="64">
        <v>3</v>
      </c>
      <c r="F304" s="64">
        <v>11.8</v>
      </c>
      <c r="G304" s="64">
        <v>114</v>
      </c>
      <c r="H304" s="64"/>
      <c r="I304" s="64">
        <v>1.2</v>
      </c>
      <c r="J304" s="64">
        <v>20</v>
      </c>
      <c r="K304" s="64"/>
      <c r="L304" s="64">
        <v>248</v>
      </c>
      <c r="M304" s="64">
        <v>190</v>
      </c>
      <c r="N304" s="64">
        <v>30</v>
      </c>
      <c r="O304" s="64">
        <v>0.2</v>
      </c>
    </row>
    <row r="305" spans="1:17" s="42" customFormat="1" ht="12.75" customHeight="1" x14ac:dyDescent="0.25">
      <c r="A305" s="39"/>
      <c r="B305" s="40" t="s">
        <v>193</v>
      </c>
      <c r="C305" s="39">
        <v>235</v>
      </c>
      <c r="D305" s="64">
        <v>0.94</v>
      </c>
      <c r="E305" s="64">
        <v>0.94</v>
      </c>
      <c r="F305" s="64">
        <v>23.03</v>
      </c>
      <c r="G305" s="64">
        <v>110.45</v>
      </c>
      <c r="H305" s="64">
        <v>7.0999999999999994E-2</v>
      </c>
      <c r="I305" s="64">
        <v>23.5</v>
      </c>
      <c r="J305" s="64">
        <v>11.75</v>
      </c>
      <c r="K305" s="64">
        <v>0.47</v>
      </c>
      <c r="L305" s="64">
        <v>37.6</v>
      </c>
      <c r="M305" s="64">
        <v>25.85</v>
      </c>
      <c r="N305" s="64">
        <v>21.15</v>
      </c>
      <c r="O305" s="64">
        <v>5.17</v>
      </c>
    </row>
    <row r="306" spans="1:17" s="44" customFormat="1" ht="12.75" customHeight="1" x14ac:dyDescent="0.25">
      <c r="A306" s="39" t="s">
        <v>88</v>
      </c>
      <c r="B306" s="40"/>
      <c r="C306" s="39">
        <f>SUM(C303:C305)</f>
        <v>450</v>
      </c>
      <c r="D306" s="64">
        <v>9.26</v>
      </c>
      <c r="E306" s="64">
        <v>3.9550000000000001</v>
      </c>
      <c r="F306" s="64">
        <v>46.8</v>
      </c>
      <c r="G306" s="64">
        <v>273.35000000000002</v>
      </c>
      <c r="H306" s="64">
        <v>7.0999999999999994E-2</v>
      </c>
      <c r="I306" s="64">
        <v>24.7</v>
      </c>
      <c r="J306" s="64">
        <v>31.75</v>
      </c>
      <c r="K306" s="64">
        <v>0.47</v>
      </c>
      <c r="L306" s="64">
        <v>289.35000000000002</v>
      </c>
      <c r="M306" s="64">
        <v>217.65</v>
      </c>
      <c r="N306" s="64">
        <v>52.05</v>
      </c>
      <c r="O306" s="64">
        <v>5.58</v>
      </c>
    </row>
    <row r="307" spans="1:17" s="44" customFormat="1" ht="12.75" customHeight="1" x14ac:dyDescent="0.25">
      <c r="A307" s="39" t="s">
        <v>127</v>
      </c>
      <c r="B307" s="40"/>
      <c r="C307" s="39"/>
      <c r="D307" s="64">
        <f>D306+D301+D292</f>
        <v>63.707000000000008</v>
      </c>
      <c r="E307" s="64">
        <f t="shared" ref="E307:O307" si="23">E306+E301+E292</f>
        <v>53.992000000000004</v>
      </c>
      <c r="F307" s="64">
        <f t="shared" si="23"/>
        <v>286.81700000000001</v>
      </c>
      <c r="G307" s="64">
        <f t="shared" si="23"/>
        <v>1914.0679999999998</v>
      </c>
      <c r="H307" s="64">
        <f t="shared" si="23"/>
        <v>0.85</v>
      </c>
      <c r="I307" s="64">
        <f t="shared" si="23"/>
        <v>91.768999999999991</v>
      </c>
      <c r="J307" s="64">
        <f t="shared" si="23"/>
        <v>3219.67</v>
      </c>
      <c r="K307" s="64">
        <f t="shared" si="23"/>
        <v>13.135000000000002</v>
      </c>
      <c r="L307" s="64">
        <f t="shared" si="23"/>
        <v>913.89400000000001</v>
      </c>
      <c r="M307" s="64">
        <f t="shared" si="23"/>
        <v>1149.577</v>
      </c>
      <c r="N307" s="64">
        <f t="shared" si="23"/>
        <v>270.34500000000003</v>
      </c>
      <c r="O307" s="64">
        <f t="shared" si="23"/>
        <v>21.742999999999999</v>
      </c>
    </row>
    <row r="308" spans="1:17" s="44" customFormat="1" ht="12.75" customHeight="1" x14ac:dyDescent="0.25">
      <c r="A308" s="39" t="s">
        <v>44</v>
      </c>
      <c r="B308" s="40"/>
      <c r="C308" s="39"/>
      <c r="D308" s="64">
        <f>D307+D282+D258+D234+D209+D184+D158+D134+D108+D80+D54+D30</f>
        <v>921.58500000000004</v>
      </c>
      <c r="E308" s="64">
        <f t="shared" ref="E308:O308" si="24">E307+E282+E258+E234+E209+E184+E158+E134+E108+E80+E54+E30</f>
        <v>671.90800000000002</v>
      </c>
      <c r="F308" s="64">
        <f t="shared" si="24"/>
        <v>3088.8520000000003</v>
      </c>
      <c r="G308" s="64">
        <f t="shared" si="24"/>
        <v>22383.511999999999</v>
      </c>
      <c r="H308" s="64">
        <f t="shared" si="24"/>
        <v>12.116999999999997</v>
      </c>
      <c r="I308" s="64">
        <f t="shared" si="24"/>
        <v>1606.0439999999996</v>
      </c>
      <c r="J308" s="64">
        <f t="shared" si="24"/>
        <v>29452.652999999998</v>
      </c>
      <c r="K308" s="64">
        <f t="shared" si="24"/>
        <v>151.07300000000001</v>
      </c>
      <c r="L308" s="64">
        <f t="shared" si="24"/>
        <v>9711.0030000000006</v>
      </c>
      <c r="M308" s="64">
        <f t="shared" si="24"/>
        <v>14801.887000000002</v>
      </c>
      <c r="N308" s="64">
        <f t="shared" si="24"/>
        <v>3691.817</v>
      </c>
      <c r="O308" s="64">
        <f t="shared" si="24"/>
        <v>230.76100000000002</v>
      </c>
    </row>
    <row r="309" spans="1:17" s="29" customFormat="1" ht="13.2" x14ac:dyDescent="0.2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7" x14ac:dyDescent="0.2">
      <c r="E310" s="10">
        <v>12</v>
      </c>
    </row>
    <row r="311" spans="1:17" ht="13.8" x14ac:dyDescent="0.3">
      <c r="A311" s="115" t="s">
        <v>54</v>
      </c>
      <c r="B311" s="116"/>
      <c r="C311" s="117"/>
      <c r="D311" s="3">
        <f>D14+D40+D64+D92+D118+D144+D169+D193+D219+D243+D268+D292</f>
        <v>377.70499999999998</v>
      </c>
      <c r="E311" s="3">
        <f t="shared" ref="E311:O311" si="25">E14+E40+E64+E92+E118+E144+E169+E193+E219+E243+E268+E292</f>
        <v>270.78799999999995</v>
      </c>
      <c r="F311" s="3">
        <f t="shared" si="25"/>
        <v>1051.6899999999998</v>
      </c>
      <c r="G311" s="3">
        <f t="shared" si="25"/>
        <v>8207.2630000000008</v>
      </c>
      <c r="H311" s="3">
        <f t="shared" si="25"/>
        <v>3.5789999999999997</v>
      </c>
      <c r="I311" s="3">
        <f t="shared" si="25"/>
        <v>358.18599999999998</v>
      </c>
      <c r="J311" s="3">
        <f t="shared" si="25"/>
        <v>2844.53</v>
      </c>
      <c r="K311" s="3">
        <f t="shared" si="25"/>
        <v>33.226999999999997</v>
      </c>
      <c r="L311" s="3">
        <f t="shared" si="25"/>
        <v>4011.8079999999995</v>
      </c>
      <c r="M311" s="3">
        <f t="shared" si="25"/>
        <v>5560.2420000000002</v>
      </c>
      <c r="N311" s="3">
        <f t="shared" si="25"/>
        <v>979.6149999999999</v>
      </c>
      <c r="O311" s="3">
        <f t="shared" si="25"/>
        <v>68.642999999999986</v>
      </c>
      <c r="P311" s="12"/>
      <c r="Q311" s="12"/>
    </row>
    <row r="312" spans="1:17" ht="14.4" thickBot="1" x14ac:dyDescent="0.35">
      <c r="A312" s="118" t="s">
        <v>55</v>
      </c>
      <c r="B312" s="118"/>
      <c r="C312" s="119"/>
      <c r="D312" s="4">
        <f t="shared" ref="D312" si="26">D311/$E$310</f>
        <v>31.475416666666664</v>
      </c>
      <c r="E312" s="4">
        <f t="shared" ref="E312:O312" si="27">E311/$E$310</f>
        <v>22.565666666666662</v>
      </c>
      <c r="F312" s="4">
        <f t="shared" si="27"/>
        <v>87.640833333333319</v>
      </c>
      <c r="G312" s="4">
        <f t="shared" si="27"/>
        <v>683.93858333333344</v>
      </c>
      <c r="H312" s="4">
        <f t="shared" si="27"/>
        <v>0.29824999999999996</v>
      </c>
      <c r="I312" s="4">
        <f t="shared" si="27"/>
        <v>29.848833333333332</v>
      </c>
      <c r="J312" s="4">
        <f t="shared" si="27"/>
        <v>237.04416666666668</v>
      </c>
      <c r="K312" s="4">
        <f t="shared" si="27"/>
        <v>2.7689166666666662</v>
      </c>
      <c r="L312" s="4">
        <f t="shared" si="27"/>
        <v>334.31733333333329</v>
      </c>
      <c r="M312" s="4">
        <f t="shared" si="27"/>
        <v>463.3535</v>
      </c>
      <c r="N312" s="4">
        <f t="shared" si="27"/>
        <v>81.634583333333325</v>
      </c>
      <c r="O312" s="4">
        <f t="shared" si="27"/>
        <v>5.7202499999999992</v>
      </c>
      <c r="P312" s="12"/>
      <c r="Q312" s="12"/>
    </row>
    <row r="313" spans="1:17" ht="14.4" thickBot="1" x14ac:dyDescent="0.25">
      <c r="A313" s="118" t="s">
        <v>5</v>
      </c>
      <c r="B313" s="118"/>
      <c r="C313" s="119"/>
      <c r="D313" s="17">
        <f>4*D312/G312</f>
        <v>0.18408329305396934</v>
      </c>
      <c r="E313" s="17">
        <f>9*E312/G312</f>
        <v>0.2969433293413406</v>
      </c>
      <c r="F313" s="17">
        <f>4*F312/G312</f>
        <v>0.51256551666493433</v>
      </c>
      <c r="G313" s="4"/>
      <c r="H313" s="4"/>
      <c r="I313" s="4"/>
      <c r="J313" s="4"/>
      <c r="K313" s="4"/>
      <c r="L313" s="4"/>
      <c r="M313" s="4"/>
      <c r="N313" s="4"/>
      <c r="O313" s="4"/>
      <c r="P313" s="22" t="s">
        <v>56</v>
      </c>
      <c r="Q313" s="21">
        <v>0.2</v>
      </c>
    </row>
    <row r="314" spans="1:17" ht="27" thickBot="1" x14ac:dyDescent="0.25">
      <c r="A314" s="120" t="s">
        <v>57</v>
      </c>
      <c r="B314" s="118"/>
      <c r="C314" s="119"/>
      <c r="D314" s="5">
        <f>D329*$Q$313</f>
        <v>18</v>
      </c>
      <c r="E314" s="5">
        <f t="shared" ref="E314:O314" si="28">E329*$Q$313</f>
        <v>18.400000000000002</v>
      </c>
      <c r="F314" s="5">
        <f t="shared" si="28"/>
        <v>76.600000000000009</v>
      </c>
      <c r="G314" s="5">
        <f t="shared" si="28"/>
        <v>544</v>
      </c>
      <c r="H314" s="5">
        <f t="shared" si="28"/>
        <v>0.27999999999999997</v>
      </c>
      <c r="I314" s="5">
        <f t="shared" si="28"/>
        <v>14</v>
      </c>
      <c r="J314" s="5">
        <f t="shared" si="28"/>
        <v>180</v>
      </c>
      <c r="K314" s="5">
        <f t="shared" si="28"/>
        <v>2.8000000000000003</v>
      </c>
      <c r="L314" s="5">
        <f t="shared" si="28"/>
        <v>240</v>
      </c>
      <c r="M314" s="5">
        <f t="shared" si="28"/>
        <v>240</v>
      </c>
      <c r="N314" s="5">
        <f t="shared" si="28"/>
        <v>60</v>
      </c>
      <c r="O314" s="5">
        <f t="shared" si="28"/>
        <v>3.6</v>
      </c>
      <c r="P314" s="20" t="s">
        <v>58</v>
      </c>
      <c r="Q314" s="19">
        <v>0.05</v>
      </c>
    </row>
    <row r="315" spans="1:17" ht="14.4" thickBot="1" x14ac:dyDescent="0.3">
      <c r="A315" s="130" t="s">
        <v>59</v>
      </c>
      <c r="B315" s="131"/>
      <c r="C315" s="132"/>
      <c r="D315" s="31">
        <f t="shared" ref="D315:O315" si="29">D312/D329</f>
        <v>0.34972685185185182</v>
      </c>
      <c r="E315" s="31">
        <f t="shared" si="29"/>
        <v>0.24527898550724633</v>
      </c>
      <c r="F315" s="31">
        <f t="shared" si="29"/>
        <v>0.22882724107919927</v>
      </c>
      <c r="G315" s="18">
        <f t="shared" si="29"/>
        <v>0.25144800857843141</v>
      </c>
      <c r="H315" s="18">
        <f t="shared" si="29"/>
        <v>0.21303571428571427</v>
      </c>
      <c r="I315" s="18">
        <f t="shared" si="29"/>
        <v>0.42641190476190471</v>
      </c>
      <c r="J315" s="18">
        <f t="shared" si="29"/>
        <v>0.26338240740740743</v>
      </c>
      <c r="K315" s="18">
        <f t="shared" si="29"/>
        <v>0.19777976190476187</v>
      </c>
      <c r="L315" s="18">
        <f t="shared" si="29"/>
        <v>0.27859777777777772</v>
      </c>
      <c r="M315" s="18">
        <f t="shared" si="29"/>
        <v>0.38612791666666668</v>
      </c>
      <c r="N315" s="18">
        <f t="shared" si="29"/>
        <v>0.27211527777777778</v>
      </c>
      <c r="O315" s="18">
        <f t="shared" si="29"/>
        <v>0.31779166666666664</v>
      </c>
      <c r="P315" s="20" t="s">
        <v>60</v>
      </c>
      <c r="Q315" s="19">
        <v>0.3</v>
      </c>
    </row>
    <row r="316" spans="1:17" ht="14.4" thickBot="1" x14ac:dyDescent="0.25">
      <c r="A316" s="115" t="s">
        <v>61</v>
      </c>
      <c r="B316" s="116"/>
      <c r="C316" s="117"/>
      <c r="D316" s="30">
        <f>D24+D48+D74+D102+D128+D152+D178+D203+D228+D252+D276+D301</f>
        <v>424.11</v>
      </c>
      <c r="E316" s="30">
        <f t="shared" ref="E316:O316" si="30">E24+E48+E74+E102+E128+E152+E178+E203+E228+E252+E276+E301</f>
        <v>348.30999999999995</v>
      </c>
      <c r="F316" s="30">
        <f t="shared" si="30"/>
        <v>1501.1419999999998</v>
      </c>
      <c r="G316" s="30">
        <f t="shared" si="30"/>
        <v>10913.299000000001</v>
      </c>
      <c r="H316" s="30">
        <f t="shared" si="30"/>
        <v>7.3459999999999992</v>
      </c>
      <c r="I316" s="30">
        <f t="shared" si="30"/>
        <v>688.25799999999992</v>
      </c>
      <c r="J316" s="30">
        <f t="shared" si="30"/>
        <v>26266.623</v>
      </c>
      <c r="K316" s="30">
        <f t="shared" si="30"/>
        <v>112.206</v>
      </c>
      <c r="L316" s="30">
        <f t="shared" si="30"/>
        <v>2047.1950000000002</v>
      </c>
      <c r="M316" s="30">
        <f t="shared" si="30"/>
        <v>6515.3950000000004</v>
      </c>
      <c r="N316" s="30">
        <f t="shared" si="30"/>
        <v>2057.8519999999999</v>
      </c>
      <c r="O316" s="30">
        <f t="shared" si="30"/>
        <v>114.28300000000002</v>
      </c>
      <c r="P316" s="20" t="s">
        <v>62</v>
      </c>
      <c r="Q316" s="19">
        <v>0.1</v>
      </c>
    </row>
    <row r="317" spans="1:17" ht="14.4" thickBot="1" x14ac:dyDescent="0.25">
      <c r="A317" s="118" t="s">
        <v>63</v>
      </c>
      <c r="B317" s="118"/>
      <c r="C317" s="119"/>
      <c r="D317" s="4">
        <f>D316/$E$310</f>
        <v>35.342500000000001</v>
      </c>
      <c r="E317" s="4">
        <f t="shared" ref="E317:O317" si="31">E316/$E$310</f>
        <v>29.025833333333328</v>
      </c>
      <c r="F317" s="4">
        <f t="shared" si="31"/>
        <v>125.09516666666666</v>
      </c>
      <c r="G317" s="4">
        <f t="shared" si="31"/>
        <v>909.44158333333337</v>
      </c>
      <c r="H317" s="4">
        <f t="shared" si="31"/>
        <v>0.61216666666666664</v>
      </c>
      <c r="I317" s="4">
        <f t="shared" si="31"/>
        <v>57.354833333333325</v>
      </c>
      <c r="J317" s="4">
        <f t="shared" si="31"/>
        <v>2188.8852499999998</v>
      </c>
      <c r="K317" s="4">
        <f t="shared" si="31"/>
        <v>9.3505000000000003</v>
      </c>
      <c r="L317" s="4">
        <f t="shared" si="31"/>
        <v>170.59958333333336</v>
      </c>
      <c r="M317" s="4">
        <f t="shared" si="31"/>
        <v>542.94958333333341</v>
      </c>
      <c r="N317" s="4">
        <f t="shared" si="31"/>
        <v>171.48766666666666</v>
      </c>
      <c r="O317" s="4">
        <f t="shared" si="31"/>
        <v>9.5235833333333346</v>
      </c>
      <c r="P317" s="20" t="s">
        <v>64</v>
      </c>
      <c r="Q317" s="19">
        <v>0.2</v>
      </c>
    </row>
    <row r="318" spans="1:17" ht="13.8" x14ac:dyDescent="0.3">
      <c r="A318" s="118" t="s">
        <v>5</v>
      </c>
      <c r="B318" s="118"/>
      <c r="C318" s="119"/>
      <c r="D318" s="17">
        <f>4*D317/G317</f>
        <v>0.15544703760063752</v>
      </c>
      <c r="E318" s="17">
        <f>9*E317/G317</f>
        <v>0.28724494765514985</v>
      </c>
      <c r="F318" s="17">
        <f>4*F317/G317</f>
        <v>0.55020649576264691</v>
      </c>
      <c r="G318" s="4"/>
      <c r="H318" s="4"/>
      <c r="I318" s="4"/>
      <c r="J318" s="4"/>
      <c r="K318" s="4"/>
      <c r="L318" s="4"/>
      <c r="M318" s="4"/>
      <c r="N318" s="4"/>
      <c r="O318" s="4"/>
      <c r="P318" s="12"/>
      <c r="Q318" s="12"/>
    </row>
    <row r="319" spans="1:17" ht="13.8" x14ac:dyDescent="0.3">
      <c r="A319" s="120" t="s">
        <v>65</v>
      </c>
      <c r="B319" s="118"/>
      <c r="C319" s="119"/>
      <c r="D319" s="5">
        <f>D329*$Q$315</f>
        <v>27</v>
      </c>
      <c r="E319" s="5">
        <f t="shared" ref="E319:O319" si="32">E329*$Q$315</f>
        <v>27.599999999999998</v>
      </c>
      <c r="F319" s="5">
        <f t="shared" si="32"/>
        <v>114.89999999999999</v>
      </c>
      <c r="G319" s="5">
        <f t="shared" si="32"/>
        <v>816</v>
      </c>
      <c r="H319" s="5">
        <f t="shared" si="32"/>
        <v>0.42</v>
      </c>
      <c r="I319" s="5">
        <f t="shared" si="32"/>
        <v>21</v>
      </c>
      <c r="J319" s="5">
        <f t="shared" si="32"/>
        <v>270</v>
      </c>
      <c r="K319" s="5">
        <f t="shared" si="32"/>
        <v>4.2</v>
      </c>
      <c r="L319" s="5">
        <f t="shared" si="32"/>
        <v>360</v>
      </c>
      <c r="M319" s="5">
        <f t="shared" si="32"/>
        <v>360</v>
      </c>
      <c r="N319" s="5">
        <f t="shared" si="32"/>
        <v>90</v>
      </c>
      <c r="O319" s="5">
        <f t="shared" si="32"/>
        <v>5.3999999999999995</v>
      </c>
      <c r="P319" s="12"/>
      <c r="Q319" s="12"/>
    </row>
    <row r="320" spans="1:17" ht="13.8" x14ac:dyDescent="0.3">
      <c r="A320" s="130" t="s">
        <v>59</v>
      </c>
      <c r="B320" s="131"/>
      <c r="C320" s="132"/>
      <c r="D320" s="31">
        <f t="shared" ref="D320:O320" si="33">D317/D329</f>
        <v>0.39269444444444446</v>
      </c>
      <c r="E320" s="31">
        <f>E317/E329</f>
        <v>0.31549818840579702</v>
      </c>
      <c r="F320" s="31">
        <f t="shared" si="33"/>
        <v>0.32661923411662314</v>
      </c>
      <c r="G320" s="18">
        <f t="shared" si="33"/>
        <v>0.33435352328431373</v>
      </c>
      <c r="H320" s="18">
        <f t="shared" si="33"/>
        <v>0.43726190476190474</v>
      </c>
      <c r="I320" s="18">
        <f t="shared" si="33"/>
        <v>0.81935476190476175</v>
      </c>
      <c r="J320" s="18">
        <f t="shared" si="33"/>
        <v>2.4320947222222222</v>
      </c>
      <c r="K320" s="18">
        <f t="shared" si="33"/>
        <v>0.66789285714285718</v>
      </c>
      <c r="L320" s="18">
        <f t="shared" si="33"/>
        <v>0.14216631944444447</v>
      </c>
      <c r="M320" s="18">
        <f t="shared" si="33"/>
        <v>0.45245798611111115</v>
      </c>
      <c r="N320" s="18">
        <f t="shared" si="33"/>
        <v>0.5716255555555555</v>
      </c>
      <c r="O320" s="18">
        <f t="shared" si="33"/>
        <v>0.52908796296296301</v>
      </c>
      <c r="P320" s="12"/>
      <c r="Q320" s="12"/>
    </row>
    <row r="321" spans="1:17" s="23" customFormat="1" ht="13.8" x14ac:dyDescent="0.3">
      <c r="A321" s="115" t="s">
        <v>128</v>
      </c>
      <c r="B321" s="116"/>
      <c r="C321" s="117"/>
      <c r="D321" s="30">
        <f>D29+D53+D79+D107+D133+D157+D183+D208+D233+D257+D281+D306</f>
        <v>119.77000000000001</v>
      </c>
      <c r="E321" s="30">
        <f t="shared" ref="E321:O321" si="34">E29+E53+E79+E107+E133+E157+E183+E208+E233+E257+E281+E306</f>
        <v>52.81</v>
      </c>
      <c r="F321" s="30">
        <f t="shared" si="34"/>
        <v>536.02</v>
      </c>
      <c r="G321" s="30">
        <f t="shared" si="34"/>
        <v>3262.9500000000003</v>
      </c>
      <c r="H321" s="30">
        <f t="shared" si="34"/>
        <v>1.1919999999999997</v>
      </c>
      <c r="I321" s="30">
        <f t="shared" si="34"/>
        <v>559.6</v>
      </c>
      <c r="J321" s="30">
        <f t="shared" si="34"/>
        <v>341.5</v>
      </c>
      <c r="K321" s="30">
        <f t="shared" si="34"/>
        <v>5.6399999999999979</v>
      </c>
      <c r="L321" s="30">
        <f t="shared" si="34"/>
        <v>3651.9999999999995</v>
      </c>
      <c r="M321" s="30">
        <f t="shared" si="34"/>
        <v>2726.25</v>
      </c>
      <c r="N321" s="30">
        <f t="shared" si="34"/>
        <v>654.34999999999991</v>
      </c>
      <c r="O321" s="30">
        <f t="shared" si="34"/>
        <v>47.835000000000001</v>
      </c>
      <c r="P321" s="12"/>
      <c r="Q321" s="12"/>
    </row>
    <row r="322" spans="1:17" s="23" customFormat="1" ht="13.8" x14ac:dyDescent="0.2">
      <c r="A322" s="118" t="s">
        <v>129</v>
      </c>
      <c r="B322" s="118"/>
      <c r="C322" s="119"/>
      <c r="D322" s="4">
        <f>D321/$E$310</f>
        <v>9.9808333333333348</v>
      </c>
      <c r="E322" s="4">
        <f t="shared" ref="E322:O322" si="35">E321/$E$310</f>
        <v>4.4008333333333338</v>
      </c>
      <c r="F322" s="4">
        <f t="shared" si="35"/>
        <v>44.668333333333329</v>
      </c>
      <c r="G322" s="4">
        <f t="shared" si="35"/>
        <v>271.91250000000002</v>
      </c>
      <c r="H322" s="4">
        <f t="shared" si="35"/>
        <v>9.9333333333333315E-2</v>
      </c>
      <c r="I322" s="4">
        <f t="shared" si="35"/>
        <v>46.633333333333333</v>
      </c>
      <c r="J322" s="4">
        <f t="shared" si="35"/>
        <v>28.458333333333332</v>
      </c>
      <c r="K322" s="4">
        <f t="shared" si="35"/>
        <v>0.46999999999999981</v>
      </c>
      <c r="L322" s="4">
        <f t="shared" si="35"/>
        <v>304.33333333333331</v>
      </c>
      <c r="M322" s="4">
        <f t="shared" si="35"/>
        <v>227.1875</v>
      </c>
      <c r="N322" s="4">
        <f t="shared" si="35"/>
        <v>54.529166666666661</v>
      </c>
      <c r="O322" s="4">
        <f t="shared" si="35"/>
        <v>3.9862500000000001</v>
      </c>
    </row>
    <row r="323" spans="1:17" s="23" customFormat="1" ht="13.8" x14ac:dyDescent="0.2">
      <c r="A323" s="118" t="s">
        <v>5</v>
      </c>
      <c r="B323" s="118"/>
      <c r="C323" s="119"/>
      <c r="D323" s="17">
        <f>4*D322/G322</f>
        <v>0.14682419283164008</v>
      </c>
      <c r="E323" s="17">
        <f>9*E322/G322</f>
        <v>0.14566266721831472</v>
      </c>
      <c r="F323" s="17">
        <f>4*F322/G322</f>
        <v>0.65709863773579114</v>
      </c>
      <c r="G323" s="4"/>
      <c r="H323" s="4"/>
      <c r="I323" s="4"/>
      <c r="J323" s="4"/>
      <c r="K323" s="4"/>
      <c r="L323" s="4"/>
      <c r="M323" s="4"/>
      <c r="N323" s="4"/>
      <c r="O323" s="4"/>
      <c r="P323" s="9"/>
      <c r="Q323" s="9"/>
    </row>
    <row r="324" spans="1:17" s="23" customFormat="1" ht="13.8" x14ac:dyDescent="0.2">
      <c r="A324" s="120" t="s">
        <v>130</v>
      </c>
      <c r="B324" s="118"/>
      <c r="C324" s="119"/>
      <c r="D324" s="5">
        <f>D329*$Q$316</f>
        <v>9</v>
      </c>
      <c r="E324" s="5">
        <f t="shared" ref="E324:O324" si="36">E329*$Q$316</f>
        <v>9.2000000000000011</v>
      </c>
      <c r="F324" s="5">
        <f t="shared" si="36"/>
        <v>38.300000000000004</v>
      </c>
      <c r="G324" s="5">
        <f t="shared" si="36"/>
        <v>272</v>
      </c>
      <c r="H324" s="5">
        <f t="shared" si="36"/>
        <v>0.13999999999999999</v>
      </c>
      <c r="I324" s="5">
        <f t="shared" si="36"/>
        <v>7</v>
      </c>
      <c r="J324" s="5">
        <f t="shared" si="36"/>
        <v>90</v>
      </c>
      <c r="K324" s="5">
        <f t="shared" si="36"/>
        <v>1.4000000000000001</v>
      </c>
      <c r="L324" s="5">
        <f t="shared" si="36"/>
        <v>120</v>
      </c>
      <c r="M324" s="5">
        <f t="shared" si="36"/>
        <v>120</v>
      </c>
      <c r="N324" s="5">
        <f t="shared" si="36"/>
        <v>30</v>
      </c>
      <c r="O324" s="5">
        <f t="shared" si="36"/>
        <v>1.8</v>
      </c>
      <c r="P324" s="9"/>
      <c r="Q324" s="9"/>
    </row>
    <row r="325" spans="1:17" s="23" customFormat="1" ht="13.8" x14ac:dyDescent="0.25">
      <c r="A325" s="120" t="s">
        <v>59</v>
      </c>
      <c r="B325" s="118"/>
      <c r="C325" s="119"/>
      <c r="D325" s="31">
        <f>D322/D329</f>
        <v>0.11089814814814816</v>
      </c>
      <c r="E325" s="31">
        <f t="shared" ref="E325:O325" si="37">E322/E329</f>
        <v>4.7835144927536238E-2</v>
      </c>
      <c r="F325" s="31">
        <f t="shared" si="37"/>
        <v>0.11662750217580503</v>
      </c>
      <c r="G325" s="18">
        <f t="shared" si="37"/>
        <v>9.9967830882352948E-2</v>
      </c>
      <c r="H325" s="18">
        <f t="shared" si="37"/>
        <v>7.0952380952380947E-2</v>
      </c>
      <c r="I325" s="18">
        <f t="shared" si="37"/>
        <v>0.66619047619047622</v>
      </c>
      <c r="J325" s="18">
        <f t="shared" si="37"/>
        <v>3.1620370370370368E-2</v>
      </c>
      <c r="K325" s="18">
        <f t="shared" si="37"/>
        <v>3.3571428571428558E-2</v>
      </c>
      <c r="L325" s="18">
        <f t="shared" si="37"/>
        <v>0.25361111111111112</v>
      </c>
      <c r="M325" s="18">
        <f t="shared" si="37"/>
        <v>0.18932291666666667</v>
      </c>
      <c r="N325" s="18">
        <f t="shared" si="37"/>
        <v>0.18176388888888886</v>
      </c>
      <c r="O325" s="18">
        <f t="shared" si="37"/>
        <v>0.22145833333333334</v>
      </c>
      <c r="P325" s="9"/>
      <c r="Q325" s="9"/>
    </row>
    <row r="326" spans="1:17" ht="13.8" x14ac:dyDescent="0.2">
      <c r="A326" s="124" t="s">
        <v>66</v>
      </c>
      <c r="B326" s="125"/>
      <c r="C326" s="126"/>
      <c r="D326" s="6">
        <f>D308</f>
        <v>921.58500000000004</v>
      </c>
      <c r="E326" s="6">
        <f t="shared" ref="E326:O326" si="38">E308</f>
        <v>671.90800000000002</v>
      </c>
      <c r="F326" s="6">
        <f t="shared" si="38"/>
        <v>3088.8520000000003</v>
      </c>
      <c r="G326" s="6">
        <f t="shared" si="38"/>
        <v>22383.511999999999</v>
      </c>
      <c r="H326" s="6">
        <f t="shared" si="38"/>
        <v>12.116999999999997</v>
      </c>
      <c r="I326" s="6">
        <f t="shared" si="38"/>
        <v>1606.0439999999996</v>
      </c>
      <c r="J326" s="6">
        <f t="shared" si="38"/>
        <v>29452.652999999998</v>
      </c>
      <c r="K326" s="6">
        <f t="shared" si="38"/>
        <v>151.07300000000001</v>
      </c>
      <c r="L326" s="6">
        <f t="shared" si="38"/>
        <v>9711.0030000000006</v>
      </c>
      <c r="M326" s="6">
        <f t="shared" si="38"/>
        <v>14801.887000000002</v>
      </c>
      <c r="N326" s="6">
        <f t="shared" si="38"/>
        <v>3691.817</v>
      </c>
      <c r="O326" s="6">
        <f t="shared" si="38"/>
        <v>230.76100000000002</v>
      </c>
    </row>
    <row r="327" spans="1:17" ht="13.8" x14ac:dyDescent="0.2">
      <c r="A327" s="127" t="s">
        <v>67</v>
      </c>
      <c r="B327" s="127"/>
      <c r="C327" s="128"/>
      <c r="D327" s="7">
        <f t="shared" ref="D327:O327" si="39">D326/$E$310</f>
        <v>76.798749999999998</v>
      </c>
      <c r="E327" s="7">
        <f t="shared" si="39"/>
        <v>55.992333333333335</v>
      </c>
      <c r="F327" s="7">
        <f t="shared" si="39"/>
        <v>257.40433333333334</v>
      </c>
      <c r="G327" s="7">
        <f t="shared" si="39"/>
        <v>1865.2926666666665</v>
      </c>
      <c r="H327" s="7">
        <f t="shared" si="39"/>
        <v>1.0097499999999997</v>
      </c>
      <c r="I327" s="7">
        <f t="shared" si="39"/>
        <v>133.83699999999996</v>
      </c>
      <c r="J327" s="7">
        <f t="shared" si="39"/>
        <v>2454.3877499999999</v>
      </c>
      <c r="K327" s="7">
        <f t="shared" si="39"/>
        <v>12.589416666666667</v>
      </c>
      <c r="L327" s="7">
        <f t="shared" si="39"/>
        <v>809.25025000000005</v>
      </c>
      <c r="M327" s="7">
        <f t="shared" si="39"/>
        <v>1233.4905833333335</v>
      </c>
      <c r="N327" s="7">
        <f t="shared" si="39"/>
        <v>307.65141666666665</v>
      </c>
      <c r="O327" s="7">
        <f t="shared" si="39"/>
        <v>19.230083333333337</v>
      </c>
    </row>
    <row r="328" spans="1:17" ht="13.8" x14ac:dyDescent="0.2">
      <c r="A328" s="127" t="s">
        <v>5</v>
      </c>
      <c r="B328" s="127"/>
      <c r="C328" s="128"/>
      <c r="D328" s="17">
        <f>4*D327/G327</f>
        <v>0.16468997358412746</v>
      </c>
      <c r="E328" s="17">
        <f>9*E327/G327</f>
        <v>0.27016189416566982</v>
      </c>
      <c r="F328" s="17">
        <f>4*F327/G327</f>
        <v>0.5519870161572501</v>
      </c>
      <c r="G328" s="7"/>
      <c r="H328" s="7"/>
      <c r="I328" s="7"/>
      <c r="J328" s="7"/>
      <c r="K328" s="7"/>
      <c r="L328" s="7"/>
      <c r="M328" s="7"/>
      <c r="N328" s="7"/>
      <c r="O328" s="7"/>
    </row>
    <row r="329" spans="1:17" ht="13.8" x14ac:dyDescent="0.25">
      <c r="A329" s="129" t="s">
        <v>68</v>
      </c>
      <c r="B329" s="127"/>
      <c r="C329" s="128"/>
      <c r="D329" s="25">
        <v>90</v>
      </c>
      <c r="E329" s="25">
        <v>92</v>
      </c>
      <c r="F329" s="25">
        <v>383</v>
      </c>
      <c r="G329" s="25">
        <v>2720</v>
      </c>
      <c r="H329" s="25">
        <v>1.4</v>
      </c>
      <c r="I329" s="25">
        <v>70</v>
      </c>
      <c r="J329" s="25">
        <v>900</v>
      </c>
      <c r="K329" s="26">
        <v>14</v>
      </c>
      <c r="L329" s="25">
        <v>1200</v>
      </c>
      <c r="M329" s="25">
        <v>1200</v>
      </c>
      <c r="N329" s="25">
        <v>300</v>
      </c>
      <c r="O329" s="25">
        <v>18</v>
      </c>
    </row>
    <row r="330" spans="1:17" ht="13.8" x14ac:dyDescent="0.2">
      <c r="A330" s="129" t="s">
        <v>69</v>
      </c>
      <c r="B330" s="127"/>
      <c r="C330" s="128"/>
      <c r="D330" s="16">
        <f>D329*0.6</f>
        <v>54</v>
      </c>
      <c r="E330" s="16">
        <f t="shared" ref="E330:O330" si="40">E329*0.6</f>
        <v>55.199999999999996</v>
      </c>
      <c r="F330" s="16">
        <f t="shared" si="40"/>
        <v>229.79999999999998</v>
      </c>
      <c r="G330" s="16">
        <f t="shared" si="40"/>
        <v>1632</v>
      </c>
      <c r="H330" s="16">
        <f t="shared" si="40"/>
        <v>0.84</v>
      </c>
      <c r="I330" s="16">
        <f t="shared" si="40"/>
        <v>42</v>
      </c>
      <c r="J330" s="16">
        <f t="shared" si="40"/>
        <v>540</v>
      </c>
      <c r="K330" s="16">
        <f t="shared" si="40"/>
        <v>8.4</v>
      </c>
      <c r="L330" s="16">
        <f t="shared" si="40"/>
        <v>720</v>
      </c>
      <c r="M330" s="16">
        <f t="shared" si="40"/>
        <v>720</v>
      </c>
      <c r="N330" s="16">
        <f t="shared" si="40"/>
        <v>180</v>
      </c>
      <c r="O330" s="16">
        <f t="shared" si="40"/>
        <v>10.799999999999999</v>
      </c>
    </row>
    <row r="331" spans="1:17" ht="13.8" x14ac:dyDescent="0.25">
      <c r="A331" s="129" t="s">
        <v>59</v>
      </c>
      <c r="B331" s="127"/>
      <c r="C331" s="128"/>
      <c r="D331" s="15">
        <f>D327/D329</f>
        <v>0.85331944444444441</v>
      </c>
      <c r="E331" s="15">
        <f t="shared" ref="E331:O331" si="41">E327/E329</f>
        <v>0.60861231884057976</v>
      </c>
      <c r="F331" s="15">
        <f t="shared" si="41"/>
        <v>0.67207397737162755</v>
      </c>
      <c r="G331" s="15">
        <f t="shared" si="41"/>
        <v>0.68576936274509792</v>
      </c>
      <c r="H331" s="15">
        <f t="shared" si="41"/>
        <v>0.72124999999999984</v>
      </c>
      <c r="I331" s="15">
        <f t="shared" si="41"/>
        <v>1.9119571428571422</v>
      </c>
      <c r="J331" s="15">
        <f t="shared" si="41"/>
        <v>2.7270974999999997</v>
      </c>
      <c r="K331" s="15">
        <f t="shared" si="41"/>
        <v>0.89924404761904764</v>
      </c>
      <c r="L331" s="15">
        <f t="shared" si="41"/>
        <v>0.67437520833333342</v>
      </c>
      <c r="M331" s="15">
        <f t="shared" si="41"/>
        <v>1.0279088194444446</v>
      </c>
      <c r="N331" s="15">
        <f t="shared" si="41"/>
        <v>1.0255047222222222</v>
      </c>
      <c r="O331" s="15">
        <f t="shared" si="41"/>
        <v>1.0683379629629632</v>
      </c>
    </row>
    <row r="332" spans="1:17" ht="13.8" x14ac:dyDescent="0.2">
      <c r="A332" s="8"/>
      <c r="B332" s="38"/>
    </row>
    <row r="333" spans="1:17" x14ac:dyDescent="0.2">
      <c r="E333" s="14" t="s">
        <v>70</v>
      </c>
    </row>
    <row r="334" spans="1:17" ht="13.8" x14ac:dyDescent="0.2">
      <c r="B334" s="121" t="s">
        <v>54</v>
      </c>
      <c r="C334" s="122"/>
      <c r="D334" s="123"/>
      <c r="E334" s="3">
        <f>C14+C40+C64+C92+C118+C144+C169+C193+C219+C243+C268+C292</f>
        <v>7330</v>
      </c>
    </row>
    <row r="335" spans="1:17" ht="13.8" x14ac:dyDescent="0.2">
      <c r="B335" s="110" t="s">
        <v>55</v>
      </c>
      <c r="C335" s="110"/>
      <c r="D335" s="111"/>
      <c r="E335" s="4">
        <f>E334/$E$310</f>
        <v>610.83333333333337</v>
      </c>
    </row>
    <row r="336" spans="1:17" ht="13.8" x14ac:dyDescent="0.2">
      <c r="B336" s="133" t="s">
        <v>71</v>
      </c>
      <c r="C336" s="110"/>
      <c r="D336" s="111"/>
      <c r="E336" s="13">
        <v>550</v>
      </c>
    </row>
    <row r="337" spans="1:17" ht="13.8" x14ac:dyDescent="0.2">
      <c r="B337" s="121" t="s">
        <v>61</v>
      </c>
      <c r="C337" s="122"/>
      <c r="D337" s="123"/>
      <c r="E337" s="3">
        <f>C24+C48+C74+C102+C128+C152+C178+C203+C228+C252+C276+C301</f>
        <v>11100</v>
      </c>
      <c r="P337" s="23"/>
      <c r="Q337" s="23"/>
    </row>
    <row r="338" spans="1:17" ht="13.8" x14ac:dyDescent="0.2">
      <c r="B338" s="110" t="s">
        <v>63</v>
      </c>
      <c r="C338" s="110"/>
      <c r="D338" s="111"/>
      <c r="E338" s="4">
        <f>E337/$E$310</f>
        <v>925</v>
      </c>
      <c r="P338" s="23"/>
      <c r="Q338" s="23"/>
    </row>
    <row r="339" spans="1:17" ht="13.8" x14ac:dyDescent="0.2">
      <c r="B339" s="112" t="s">
        <v>71</v>
      </c>
      <c r="C339" s="113"/>
      <c r="D339" s="114"/>
      <c r="E339" s="13">
        <v>800</v>
      </c>
      <c r="P339" s="23"/>
      <c r="Q339" s="23"/>
    </row>
    <row r="340" spans="1:17" s="23" customFormat="1" ht="13.8" x14ac:dyDescent="0.2">
      <c r="A340" s="10"/>
      <c r="B340" s="121" t="s">
        <v>128</v>
      </c>
      <c r="C340" s="122"/>
      <c r="D340" s="123"/>
      <c r="E340" s="3">
        <f>C29+C53+C79+C107+C133+C157+C183+C208+C233+C257+C281+C306</f>
        <v>5400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9"/>
      <c r="Q340" s="9"/>
    </row>
    <row r="341" spans="1:17" s="23" customFormat="1" ht="13.8" x14ac:dyDescent="0.2">
      <c r="A341" s="10"/>
      <c r="B341" s="110" t="s">
        <v>129</v>
      </c>
      <c r="C341" s="110"/>
      <c r="D341" s="111"/>
      <c r="E341" s="4">
        <f>E340/$E$310</f>
        <v>450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9"/>
      <c r="Q341" s="9"/>
    </row>
    <row r="342" spans="1:17" s="23" customFormat="1" ht="13.8" x14ac:dyDescent="0.2">
      <c r="A342" s="10"/>
      <c r="B342" s="112" t="s">
        <v>71</v>
      </c>
      <c r="C342" s="113"/>
      <c r="D342" s="114"/>
      <c r="E342" s="13">
        <v>350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9"/>
      <c r="Q342" s="9"/>
    </row>
    <row r="343" spans="1:17" x14ac:dyDescent="0.2">
      <c r="D343" s="11"/>
    </row>
    <row r="344" spans="1:17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7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7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7" x14ac:dyDescent="0.2">
      <c r="D347" s="11"/>
    </row>
    <row r="348" spans="1:17" x14ac:dyDescent="0.2">
      <c r="D348" s="11"/>
    </row>
    <row r="349" spans="1:17" x14ac:dyDescent="0.2">
      <c r="D349" s="11"/>
    </row>
    <row r="350" spans="1:17" x14ac:dyDescent="0.2">
      <c r="D350" s="11"/>
    </row>
    <row r="351" spans="1:17" x14ac:dyDescent="0.2">
      <c r="D351" s="11"/>
    </row>
    <row r="352" spans="1:17" x14ac:dyDescent="0.2">
      <c r="D352" s="11"/>
    </row>
    <row r="353" spans="4:4" x14ac:dyDescent="0.2">
      <c r="D353" s="11"/>
    </row>
    <row r="354" spans="4:4" x14ac:dyDescent="0.2">
      <c r="D354" s="11"/>
    </row>
    <row r="355" spans="4:4" x14ac:dyDescent="0.2">
      <c r="D355" s="11"/>
    </row>
    <row r="356" spans="4:4" x14ac:dyDescent="0.2">
      <c r="D356" s="11"/>
    </row>
  </sheetData>
  <mergeCells count="40">
    <mergeCell ref="A314:C314"/>
    <mergeCell ref="A315:C315"/>
    <mergeCell ref="A329:C329"/>
    <mergeCell ref="A330:C330"/>
    <mergeCell ref="H5:K5"/>
    <mergeCell ref="A7:O7"/>
    <mergeCell ref="L5:O5"/>
    <mergeCell ref="A316:C316"/>
    <mergeCell ref="A317:C317"/>
    <mergeCell ref="A1:O1"/>
    <mergeCell ref="B340:D340"/>
    <mergeCell ref="A319:C319"/>
    <mergeCell ref="A320:C320"/>
    <mergeCell ref="B336:D336"/>
    <mergeCell ref="A325:C325"/>
    <mergeCell ref="A318:C318"/>
    <mergeCell ref="A4:G4"/>
    <mergeCell ref="A5:A6"/>
    <mergeCell ref="B5:B6"/>
    <mergeCell ref="C5:C6"/>
    <mergeCell ref="D5:F5"/>
    <mergeCell ref="G5:G6"/>
    <mergeCell ref="A311:C311"/>
    <mergeCell ref="A312:C312"/>
    <mergeCell ref="A313:C313"/>
    <mergeCell ref="B341:D341"/>
    <mergeCell ref="B342:D342"/>
    <mergeCell ref="A321:C321"/>
    <mergeCell ref="A322:C322"/>
    <mergeCell ref="A323:C323"/>
    <mergeCell ref="A324:C324"/>
    <mergeCell ref="B338:D338"/>
    <mergeCell ref="B339:D339"/>
    <mergeCell ref="B337:D337"/>
    <mergeCell ref="A326:C326"/>
    <mergeCell ref="A327:C327"/>
    <mergeCell ref="A328:C328"/>
    <mergeCell ref="A331:C331"/>
    <mergeCell ref="B334:D334"/>
    <mergeCell ref="B335:D33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Показатели ХЭХ</vt:lpstr>
      <vt:lpstr>Расчет ХЭХ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Матвеева Наталья Александровна</cp:lastModifiedBy>
  <dcterms:created xsi:type="dcterms:W3CDTF">2021-04-22T12:05:19Z</dcterms:created>
  <dcterms:modified xsi:type="dcterms:W3CDTF">2021-08-25T14:37:03Z</dcterms:modified>
</cp:coreProperties>
</file>